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ERCIZI\ESERCIZI INFORMATICA - ECDL\"/>
    </mc:Choice>
  </mc:AlternateContent>
  <bookViews>
    <workbookView xWindow="90" yWindow="30" windowWidth="12315" windowHeight="5955" tabRatio="771" activeTab="3"/>
  </bookViews>
  <sheets>
    <sheet name="Somma binaria" sheetId="1" r:id="rId1"/>
    <sheet name="Sottrazione binaria" sheetId="6" r:id="rId2"/>
    <sheet name="Sottrazione binaria in c.a.1" sheetId="4" r:id="rId3"/>
    <sheet name="Sottrazione binaria in c.a.2" sheetId="5" r:id="rId4"/>
  </sheets>
  <calcPr calcId="152511"/>
</workbook>
</file>

<file path=xl/calcChain.xml><?xml version="1.0" encoding="utf-8"?>
<calcChain xmlns="http://schemas.openxmlformats.org/spreadsheetml/2006/main">
  <c r="K21" i="6" l="1"/>
  <c r="J21" i="6" s="1"/>
  <c r="K20" i="6" l="1"/>
  <c r="C16" i="6" l="1"/>
  <c r="K15" i="6"/>
  <c r="J15" i="6"/>
  <c r="I15" i="6"/>
  <c r="H15" i="6"/>
  <c r="G15" i="6"/>
  <c r="F15" i="6"/>
  <c r="E15" i="6"/>
  <c r="D15" i="6"/>
  <c r="K13" i="6"/>
  <c r="K16" i="6" s="1"/>
  <c r="J13" i="6"/>
  <c r="J16" i="6" s="1"/>
  <c r="I13" i="6"/>
  <c r="I16" i="6" s="1"/>
  <c r="H13" i="6"/>
  <c r="H16" i="6" s="1"/>
  <c r="G13" i="6"/>
  <c r="G16" i="6" s="1"/>
  <c r="F13" i="6"/>
  <c r="F16" i="6" s="1"/>
  <c r="E13" i="6"/>
  <c r="E16" i="6" s="1"/>
  <c r="D13" i="6"/>
  <c r="D16" i="6" s="1"/>
  <c r="I11" i="6" l="1"/>
  <c r="I21" i="6" s="1"/>
  <c r="H11" i="6" s="1"/>
  <c r="H21" i="6" s="1"/>
  <c r="J11" i="6"/>
  <c r="J20" i="6" s="1"/>
  <c r="B15" i="6"/>
  <c r="B13" i="6"/>
  <c r="G11" i="6" l="1"/>
  <c r="G21" i="6" s="1"/>
  <c r="I20" i="6"/>
  <c r="B16" i="6"/>
  <c r="N14" i="6" s="1"/>
  <c r="M12" i="4"/>
  <c r="F11" i="6" l="1"/>
  <c r="F20" i="6" s="1"/>
  <c r="N12" i="6"/>
  <c r="C18" i="6"/>
  <c r="H20" i="6"/>
  <c r="G20" i="6"/>
  <c r="K15" i="5"/>
  <c r="J15" i="5"/>
  <c r="I15" i="5"/>
  <c r="H15" i="5"/>
  <c r="G15" i="5"/>
  <c r="F15" i="5"/>
  <c r="E15" i="5"/>
  <c r="D15" i="5"/>
  <c r="M14" i="5"/>
  <c r="K13" i="5"/>
  <c r="J13" i="5"/>
  <c r="I13" i="5"/>
  <c r="H13" i="5"/>
  <c r="G13" i="5"/>
  <c r="F13" i="5"/>
  <c r="E13" i="5"/>
  <c r="D13" i="5"/>
  <c r="M12" i="5"/>
  <c r="F21" i="6" l="1"/>
  <c r="N17" i="6"/>
  <c r="N22" i="6" s="1"/>
  <c r="C18" i="5"/>
  <c r="B13" i="5"/>
  <c r="R12" i="5" s="1"/>
  <c r="B15" i="5"/>
  <c r="E11" i="6" l="1"/>
  <c r="E20" i="6" s="1"/>
  <c r="E17" i="6" s="1"/>
  <c r="K17" i="6"/>
  <c r="F17" i="6"/>
  <c r="H17" i="6"/>
  <c r="J17" i="6"/>
  <c r="G17" i="6"/>
  <c r="I17" i="6"/>
  <c r="U12" i="5"/>
  <c r="X12" i="5"/>
  <c r="Y12" i="5"/>
  <c r="Y15" i="5" s="1"/>
  <c r="T12" i="5"/>
  <c r="W12" i="5"/>
  <c r="S12" i="5"/>
  <c r="Q12" i="5"/>
  <c r="V12" i="5"/>
  <c r="B17" i="5"/>
  <c r="E21" i="6" l="1"/>
  <c r="D11" i="6" s="1"/>
  <c r="D20" i="6" s="1"/>
  <c r="D17" i="6" s="1"/>
  <c r="AF12" i="5"/>
  <c r="AJ12" i="5"/>
  <c r="AE12" i="5"/>
  <c r="AI12" i="5"/>
  <c r="AD12" i="5"/>
  <c r="AH12" i="5"/>
  <c r="AC12" i="5"/>
  <c r="AG12" i="5"/>
  <c r="AK12" i="5"/>
  <c r="AK13" i="5"/>
  <c r="N14" i="5"/>
  <c r="N12" i="5"/>
  <c r="C17" i="5"/>
  <c r="D21" i="6" l="1"/>
  <c r="C11" i="6" s="1"/>
  <c r="C21" i="6" s="1"/>
  <c r="N16" i="5"/>
  <c r="AJ11" i="5"/>
  <c r="AK14" i="5"/>
  <c r="Y14" i="5" s="1"/>
  <c r="Y16" i="5" s="1"/>
  <c r="AJ14" i="5"/>
  <c r="X14" i="5" s="1"/>
  <c r="X11" i="5"/>
  <c r="B16" i="5" l="1"/>
  <c r="B11" i="6"/>
  <c r="C20" i="6"/>
  <c r="C17" i="6" s="1"/>
  <c r="W11" i="5"/>
  <c r="X15" i="5"/>
  <c r="X16" i="5" s="1"/>
  <c r="AI11" i="5"/>
  <c r="AI14" i="5" l="1"/>
  <c r="W14" i="5" s="1"/>
  <c r="V11" i="5" s="1"/>
  <c r="W15" i="5"/>
  <c r="W16" i="5" l="1"/>
  <c r="V15" i="5"/>
  <c r="AH11" i="5"/>
  <c r="AH14" i="5" l="1"/>
  <c r="V14" i="5" s="1"/>
  <c r="U11" i="5" s="1"/>
  <c r="V16" i="5" l="1"/>
  <c r="U15" i="5"/>
  <c r="AG11" i="5"/>
  <c r="AG14" i="5" l="1"/>
  <c r="U14" i="5" s="1"/>
  <c r="T11" i="5" s="1"/>
  <c r="T15" i="5" s="1"/>
  <c r="U16" i="5" l="1"/>
  <c r="AF11" i="5"/>
  <c r="AF14" i="5" l="1"/>
  <c r="T14" i="5" s="1"/>
  <c r="AE11" i="5"/>
  <c r="S11" i="5" l="1"/>
  <c r="S15" i="5" s="1"/>
  <c r="T16" i="5"/>
  <c r="AE14" i="5"/>
  <c r="S14" i="5" s="1"/>
  <c r="M14" i="4"/>
  <c r="C18" i="4" s="1"/>
  <c r="S16" i="5" l="1"/>
  <c r="R11" i="5"/>
  <c r="R15" i="5" s="1"/>
  <c r="AD11" i="5"/>
  <c r="AD14" i="5" l="1"/>
  <c r="R14" i="5" s="1"/>
  <c r="K15" i="4"/>
  <c r="J15" i="4"/>
  <c r="I15" i="4"/>
  <c r="H15" i="4"/>
  <c r="G15" i="4"/>
  <c r="F15" i="4"/>
  <c r="E15" i="4"/>
  <c r="D15" i="4"/>
  <c r="K13" i="4"/>
  <c r="J13" i="4"/>
  <c r="I13" i="4"/>
  <c r="H13" i="4"/>
  <c r="G13" i="4"/>
  <c r="F13" i="4"/>
  <c r="E13" i="4"/>
  <c r="D13" i="4"/>
  <c r="Q11" i="5" l="1"/>
  <c r="R16" i="5"/>
  <c r="AC11" i="5"/>
  <c r="B13" i="4"/>
  <c r="B15" i="4"/>
  <c r="K13" i="1"/>
  <c r="K16" i="1" s="1"/>
  <c r="J13" i="1"/>
  <c r="I13" i="1"/>
  <c r="H13" i="1"/>
  <c r="G13" i="1"/>
  <c r="F13" i="1"/>
  <c r="E13" i="1"/>
  <c r="D13" i="1"/>
  <c r="AC14" i="5" l="1"/>
  <c r="Q14" i="5" s="1"/>
  <c r="AA14" i="5" s="1"/>
  <c r="Q15" i="5"/>
  <c r="P11" i="5"/>
  <c r="B17" i="4"/>
  <c r="Q16" i="5" l="1"/>
  <c r="AA16" i="5" s="1"/>
  <c r="U14" i="4"/>
  <c r="AG14" i="4" s="1"/>
  <c r="Y14" i="4"/>
  <c r="AK14" i="4" s="1"/>
  <c r="T12" i="4"/>
  <c r="AF12" i="4" s="1"/>
  <c r="X12" i="4"/>
  <c r="AJ12" i="4" s="1"/>
  <c r="R14" i="4"/>
  <c r="AD14" i="4" s="1"/>
  <c r="V14" i="4"/>
  <c r="AH14" i="4" s="1"/>
  <c r="Q14" i="4"/>
  <c r="AC14" i="4" s="1"/>
  <c r="U12" i="4"/>
  <c r="AG12" i="4" s="1"/>
  <c r="Y12" i="4"/>
  <c r="AK12" i="4" s="1"/>
  <c r="AK15" i="4" s="1"/>
  <c r="S14" i="4"/>
  <c r="AE14" i="4" s="1"/>
  <c r="W14" i="4"/>
  <c r="AI14" i="4" s="1"/>
  <c r="R12" i="4"/>
  <c r="AD12" i="4" s="1"/>
  <c r="V12" i="4"/>
  <c r="AH12" i="4" s="1"/>
  <c r="Q12" i="4"/>
  <c r="AC12" i="4" s="1"/>
  <c r="T14" i="4"/>
  <c r="AF14" i="4" s="1"/>
  <c r="X14" i="4"/>
  <c r="AJ14" i="4" s="1"/>
  <c r="S12" i="4"/>
  <c r="AE12" i="4" s="1"/>
  <c r="W12" i="4"/>
  <c r="AI12" i="4" s="1"/>
  <c r="N14" i="4"/>
  <c r="N12" i="4"/>
  <c r="C17" i="4"/>
  <c r="P23" i="5" l="1"/>
  <c r="P17" i="5"/>
  <c r="P22" i="5"/>
  <c r="R19" i="5"/>
  <c r="Z19" i="5"/>
  <c r="T20" i="5"/>
  <c r="Y20" i="5"/>
  <c r="P27" i="5"/>
  <c r="S19" i="5"/>
  <c r="P20" i="5"/>
  <c r="U18" i="5"/>
  <c r="V25" i="5"/>
  <c r="S18" i="5"/>
  <c r="Q19" i="5"/>
  <c r="T19" i="5"/>
  <c r="Q20" i="5"/>
  <c r="V19" i="5"/>
  <c r="Q25" i="5"/>
  <c r="Y19" i="5"/>
  <c r="Y21" i="5" s="1"/>
  <c r="Y22" i="5" s="1"/>
  <c r="R20" i="5"/>
  <c r="X25" i="5"/>
  <c r="U25" i="5"/>
  <c r="Z25" i="5"/>
  <c r="V20" i="5"/>
  <c r="P19" i="5"/>
  <c r="V18" i="5"/>
  <c r="W18" i="5"/>
  <c r="X18" i="5"/>
  <c r="S20" i="5"/>
  <c r="X20" i="5"/>
  <c r="U20" i="5"/>
  <c r="W20" i="5"/>
  <c r="U19" i="5"/>
  <c r="W19" i="5"/>
  <c r="T18" i="5"/>
  <c r="Q18" i="5"/>
  <c r="Q21" i="5" s="1"/>
  <c r="Q22" i="5" s="1"/>
  <c r="X19" i="5"/>
  <c r="R18" i="5"/>
  <c r="W25" i="5"/>
  <c r="Y25" i="5"/>
  <c r="S25" i="5"/>
  <c r="Y26" i="5"/>
  <c r="R25" i="5"/>
  <c r="T25" i="5"/>
  <c r="P25" i="5"/>
  <c r="N16" i="4"/>
  <c r="Y15" i="4"/>
  <c r="Y16" i="4" s="1"/>
  <c r="X11" i="4"/>
  <c r="X15" i="4" s="1"/>
  <c r="X16" i="4" s="1"/>
  <c r="AA14" i="4"/>
  <c r="AK16" i="4"/>
  <c r="F15" i="1"/>
  <c r="E15" i="1"/>
  <c r="G15" i="1"/>
  <c r="H15" i="1"/>
  <c r="I15" i="1"/>
  <c r="J15" i="1"/>
  <c r="K15" i="1"/>
  <c r="D15" i="1"/>
  <c r="R21" i="5" l="1"/>
  <c r="R22" i="5" s="1"/>
  <c r="T21" i="5"/>
  <c r="T22" i="5" s="1"/>
  <c r="U21" i="5"/>
  <c r="U22" i="5" s="1"/>
  <c r="Y27" i="5"/>
  <c r="K16" i="5" s="1"/>
  <c r="S21" i="5"/>
  <c r="S22" i="5" s="1"/>
  <c r="V21" i="5"/>
  <c r="V22" i="5" s="1"/>
  <c r="X21" i="5"/>
  <c r="X22" i="5" s="1"/>
  <c r="W21" i="5"/>
  <c r="W22" i="5" s="1"/>
  <c r="X24" i="5"/>
  <c r="W24" i="5" s="1"/>
  <c r="V24" i="5" s="1"/>
  <c r="U24" i="5" s="1"/>
  <c r="T24" i="5" s="1"/>
  <c r="S24" i="5" s="1"/>
  <c r="R24" i="5" s="1"/>
  <c r="Q24" i="5" s="1"/>
  <c r="Q27" i="5" s="1"/>
  <c r="C16" i="5" s="1"/>
  <c r="T27" i="5"/>
  <c r="F16" i="5" s="1"/>
  <c r="B16" i="4"/>
  <c r="U27" i="5"/>
  <c r="AJ11" i="4"/>
  <c r="AJ15" i="4" s="1"/>
  <c r="AJ16" i="4" s="1"/>
  <c r="W11" i="4"/>
  <c r="V11" i="4" s="1"/>
  <c r="W27" i="5"/>
  <c r="B15" i="1"/>
  <c r="B13" i="1"/>
  <c r="G16" i="5" l="1"/>
  <c r="V27" i="5"/>
  <c r="X27" i="5"/>
  <c r="H16" i="5"/>
  <c r="J16" i="5"/>
  <c r="I16" i="5"/>
  <c r="S27" i="5"/>
  <c r="E16" i="5" s="1"/>
  <c r="R27" i="5"/>
  <c r="D16" i="5" s="1"/>
  <c r="W15" i="4"/>
  <c r="W16" i="4" s="1"/>
  <c r="AI11" i="4"/>
  <c r="AI15" i="4" s="1"/>
  <c r="AI16" i="4" s="1"/>
  <c r="V15" i="4"/>
  <c r="V16" i="4" s="1"/>
  <c r="AH11" i="4"/>
  <c r="U11" i="4"/>
  <c r="B16" i="1"/>
  <c r="N14" i="1" s="1"/>
  <c r="K17" i="1" l="1"/>
  <c r="C18" i="1"/>
  <c r="N12" i="1"/>
  <c r="N17" i="1" s="1"/>
  <c r="AH15" i="4"/>
  <c r="AH16" i="4" s="1"/>
  <c r="U15" i="4"/>
  <c r="U16" i="4" s="1"/>
  <c r="T11" i="4"/>
  <c r="AG11" i="4"/>
  <c r="J11" i="1"/>
  <c r="J16" i="1" l="1"/>
  <c r="J17" i="1" s="1"/>
  <c r="AG15" i="4"/>
  <c r="AG16" i="4" s="1"/>
  <c r="T15" i="4"/>
  <c r="T16" i="4" s="1"/>
  <c r="S11" i="4"/>
  <c r="AF11" i="4"/>
  <c r="I11" i="1"/>
  <c r="I16" i="1" l="1"/>
  <c r="I17" i="1" s="1"/>
  <c r="AF15" i="4"/>
  <c r="AF16" i="4" s="1"/>
  <c r="S15" i="4"/>
  <c r="S16" i="4" s="1"/>
  <c r="R11" i="4"/>
  <c r="AE11" i="4"/>
  <c r="H11" i="1"/>
  <c r="H16" i="1" l="1"/>
  <c r="H17" i="1" s="1"/>
  <c r="AE15" i="4"/>
  <c r="AE16" i="4" s="1"/>
  <c r="R15" i="4"/>
  <c r="R16" i="4" s="1"/>
  <c r="Q11" i="4"/>
  <c r="P11" i="4" s="1"/>
  <c r="AD11" i="4"/>
  <c r="G11" i="1"/>
  <c r="G16" i="1" s="1"/>
  <c r="G17" i="1" s="1"/>
  <c r="AD15" i="4" l="1"/>
  <c r="AD16" i="4" s="1"/>
  <c r="Q15" i="4"/>
  <c r="AC11" i="4"/>
  <c r="F11" i="1"/>
  <c r="F16" i="1" s="1"/>
  <c r="F17" i="1" s="1"/>
  <c r="Q16" i="4" l="1"/>
  <c r="AA16" i="4" s="1"/>
  <c r="AC15" i="4"/>
  <c r="AC16" i="4" s="1"/>
  <c r="E11" i="1"/>
  <c r="E16" i="1" s="1"/>
  <c r="E17" i="1" s="1"/>
  <c r="P17" i="4" l="1"/>
  <c r="P22" i="4"/>
  <c r="P23" i="4"/>
  <c r="P21" i="4"/>
  <c r="R23" i="4"/>
  <c r="Y23" i="4"/>
  <c r="W23" i="4"/>
  <c r="U23" i="4"/>
  <c r="S23" i="4"/>
  <c r="Y19" i="4"/>
  <c r="X19" i="4"/>
  <c r="Y20" i="4"/>
  <c r="W19" i="4"/>
  <c r="V19" i="4"/>
  <c r="Q23" i="4"/>
  <c r="X23" i="4"/>
  <c r="V23" i="4"/>
  <c r="T23" i="4"/>
  <c r="Z19" i="4"/>
  <c r="U19" i="4"/>
  <c r="T19" i="4"/>
  <c r="S19" i="4"/>
  <c r="R19" i="4"/>
  <c r="Q19" i="4"/>
  <c r="D11" i="1"/>
  <c r="D16" i="1" s="1"/>
  <c r="D17" i="1" s="1"/>
  <c r="Y21" i="4" l="1"/>
  <c r="K16" i="4" s="1"/>
  <c r="X18" i="4"/>
  <c r="X21" i="4" s="1"/>
  <c r="J16" i="4" s="1"/>
  <c r="C11" i="1"/>
  <c r="B11" i="1" l="1"/>
  <c r="C16" i="1"/>
  <c r="C17" i="1" s="1"/>
  <c r="W18" i="4"/>
  <c r="V18" i="4" s="1"/>
  <c r="P17" i="1" l="1"/>
  <c r="N18" i="1" s="1"/>
  <c r="W21" i="4"/>
  <c r="I16" i="4" s="1"/>
  <c r="V21" i="4"/>
  <c r="H16" i="4" s="1"/>
  <c r="U18" i="4"/>
  <c r="U21" i="4" s="1"/>
  <c r="G16" i="4" s="1"/>
  <c r="T18" i="4" l="1"/>
  <c r="T21" i="4" s="1"/>
  <c r="F16" i="4" s="1"/>
  <c r="S18" i="4" l="1"/>
  <c r="S21" i="4" s="1"/>
  <c r="E16" i="4" s="1"/>
  <c r="R18" i="4" l="1"/>
  <c r="R21" i="4" s="1"/>
  <c r="D16" i="4" s="1"/>
  <c r="Q18" i="4" l="1"/>
  <c r="H19" i="6"/>
  <c r="J19" i="6"/>
  <c r="G19" i="6"/>
  <c r="D19" i="6"/>
  <c r="C19" i="6"/>
  <c r="I19" i="6"/>
  <c r="E19" i="6"/>
  <c r="F19" i="6"/>
  <c r="K19" i="6"/>
  <c r="Q21" i="4" l="1"/>
  <c r="C16" i="4" s="1"/>
  <c r="P18" i="4"/>
  <c r="P17" i="6"/>
  <c r="Q19" i="6" s="1"/>
</calcChain>
</file>

<file path=xl/sharedStrings.xml><?xml version="1.0" encoding="utf-8"?>
<sst xmlns="http://schemas.openxmlformats.org/spreadsheetml/2006/main" count="47" uniqueCount="15">
  <si>
    <t>+</t>
  </si>
  <si>
    <r>
      <t>(N</t>
    </r>
    <r>
      <rPr>
        <b/>
        <vertAlign val="subscript"/>
        <sz val="16"/>
        <color theme="1"/>
        <rFont val="Calibri"/>
        <family val="2"/>
        <scheme val="minor"/>
      </rPr>
      <t>1</t>
    </r>
    <r>
      <rPr>
        <b/>
        <sz val="16"/>
        <color theme="1"/>
        <rFont val="Calibri"/>
        <family val="2"/>
        <scheme val="minor"/>
      </rPr>
      <t>)</t>
    </r>
    <r>
      <rPr>
        <b/>
        <vertAlign val="subscript"/>
        <sz val="16"/>
        <color theme="1"/>
        <rFont val="Calibri"/>
        <family val="2"/>
        <scheme val="minor"/>
      </rPr>
      <t>2</t>
    </r>
  </si>
  <si>
    <t>-</t>
  </si>
  <si>
    <r>
      <t>(N</t>
    </r>
    <r>
      <rPr>
        <b/>
        <vertAlign val="subscript"/>
        <sz val="16"/>
        <rFont val="Calibri"/>
        <family val="2"/>
        <scheme val="minor"/>
      </rPr>
      <t>1</t>
    </r>
    <r>
      <rPr>
        <b/>
        <sz val="16"/>
        <rFont val="Calibri"/>
        <family val="2"/>
        <scheme val="minor"/>
      </rPr>
      <t>)</t>
    </r>
    <r>
      <rPr>
        <b/>
        <vertAlign val="subscript"/>
        <sz val="16"/>
        <rFont val="Calibri"/>
        <family val="2"/>
        <scheme val="minor"/>
      </rPr>
      <t>2</t>
    </r>
  </si>
  <si>
    <r>
      <t>(N</t>
    </r>
    <r>
      <rPr>
        <b/>
        <vertAlign val="subscript"/>
        <sz val="16"/>
        <rFont val="Calibri"/>
        <family val="2"/>
        <scheme val="minor"/>
      </rPr>
      <t>2</t>
    </r>
    <r>
      <rPr>
        <b/>
        <sz val="16"/>
        <rFont val="Calibri"/>
        <family val="2"/>
        <scheme val="minor"/>
      </rPr>
      <t>)</t>
    </r>
    <r>
      <rPr>
        <b/>
        <vertAlign val="subscript"/>
        <sz val="16"/>
        <rFont val="Calibri"/>
        <family val="2"/>
        <scheme val="minor"/>
      </rPr>
      <t>2</t>
    </r>
  </si>
  <si>
    <r>
      <t>c.a.1 (N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</si>
  <si>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Decimale</t>
  </si>
  <si>
    <r>
      <t>c.a.2 (N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  <r>
      <rPr>
        <b/>
        <vertAlign val="subscript"/>
        <sz val="14"/>
        <color theme="1"/>
        <rFont val="Calibri"/>
        <family val="2"/>
        <scheme val="minor"/>
      </rPr>
      <t>2</t>
    </r>
  </si>
  <si>
    <t xml:space="preserve"> =</t>
  </si>
  <si>
    <t>=</t>
  </si>
  <si>
    <t>Prof. Ing. G.Valenti</t>
  </si>
  <si>
    <t xml:space="preserve"> </t>
  </si>
  <si>
    <t xml:space="preserve">       </t>
  </si>
  <si>
    <r>
      <rPr>
        <b/>
        <sz val="11"/>
        <color theme="1"/>
        <rFont val="Calibri"/>
        <family val="2"/>
        <scheme val="minor"/>
      </rPr>
      <t>Esempio</t>
    </r>
    <r>
      <rPr>
        <sz val="11"/>
        <color theme="1"/>
        <rFont val="Calibri"/>
        <family val="2"/>
        <scheme val="minor"/>
      </rPr>
      <t>. Dati i due numeri binari 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 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si ha:</t>
    </r>
  </si>
  <si>
    <r>
      <rPr>
        <b/>
        <sz val="11"/>
        <color theme="1"/>
        <rFont val="Calibri"/>
        <family val="2"/>
        <scheme val="minor"/>
      </rPr>
      <t>Esempio</t>
    </r>
    <r>
      <rPr>
        <sz val="11"/>
        <color theme="1"/>
        <rFont val="Calibri"/>
        <family val="2"/>
        <scheme val="minor"/>
      </rPr>
      <t>. Dati i due numeri binari (N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e (N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si ha: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</si>
</sst>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3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rgb="FF00B0F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vertAlign val="subscript"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B050"/>
      <name val="Calibri"/>
      <family val="2"/>
    </font>
    <font>
      <b/>
      <sz val="12"/>
      <color theme="1"/>
      <name val="Calibri"/>
      <family val="2"/>
      <scheme val="minor"/>
    </font>
    <font>
      <b/>
      <sz val="16"/>
      <name val="Calibri"/>
      <family val="2"/>
    </font>
    <font>
      <b/>
      <sz val="16"/>
      <color rgb="FF00B050"/>
      <name val="Calibri"/>
      <family val="2"/>
      <scheme val="minor"/>
    </font>
    <font>
      <b/>
      <i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00B050"/>
      <name val="Calibri"/>
      <family val="2"/>
    </font>
    <font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1" fontId="5" fillId="0" borderId="0" xfId="0" applyNumberFormat="1" applyFont="1" applyBorder="1" applyAlignment="1" applyProtection="1">
      <alignment horizontal="right"/>
      <protection locked="0"/>
    </xf>
    <xf numFmtId="1" fontId="6" fillId="0" borderId="0" xfId="0" applyNumberFormat="1" applyFont="1" applyBorder="1" applyAlignment="1" applyProtection="1">
      <alignment horizontal="center" vertical="top"/>
    </xf>
    <xf numFmtId="0" fontId="3" fillId="0" borderId="0" xfId="0" applyFont="1" applyBorder="1"/>
    <xf numFmtId="0" fontId="3" fillId="0" borderId="1" xfId="0" applyFont="1" applyBorder="1"/>
    <xf numFmtId="0" fontId="3" fillId="0" borderId="7" xfId="0" applyFont="1" applyBorder="1"/>
    <xf numFmtId="0" fontId="3" fillId="0" borderId="0" xfId="0" applyFont="1"/>
    <xf numFmtId="0" fontId="4" fillId="0" borderId="4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2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0" fillId="0" borderId="3" xfId="0" applyBorder="1"/>
    <xf numFmtId="0" fontId="11" fillId="0" borderId="0" xfId="0" applyFont="1" applyBorder="1" applyAlignment="1">
      <alignment horizontal="right"/>
    </xf>
    <xf numFmtId="0" fontId="0" fillId="0" borderId="0" xfId="0" applyBorder="1"/>
    <xf numFmtId="0" fontId="12" fillId="0" borderId="0" xfId="0" applyFont="1"/>
    <xf numFmtId="0" fontId="11" fillId="0" borderId="2" xfId="0" applyFont="1" applyBorder="1" applyAlignment="1">
      <alignment horizontal="right"/>
    </xf>
    <xf numFmtId="0" fontId="8" fillId="0" borderId="0" xfId="0" applyFont="1" applyBorder="1"/>
    <xf numFmtId="0" fontId="0" fillId="0" borderId="1" xfId="0" applyBorder="1"/>
    <xf numFmtId="0" fontId="8" fillId="0" borderId="9" xfId="0" applyFont="1" applyBorder="1"/>
    <xf numFmtId="0" fontId="0" fillId="0" borderId="9" xfId="0" applyBorder="1"/>
    <xf numFmtId="0" fontId="0" fillId="0" borderId="7" xfId="0" applyBorder="1"/>
    <xf numFmtId="0" fontId="15" fillId="0" borderId="2" xfId="0" applyFont="1" applyBorder="1" applyAlignment="1">
      <alignment horizontal="right"/>
    </xf>
    <xf numFmtId="0" fontId="0" fillId="0" borderId="2" xfId="0" applyBorder="1"/>
    <xf numFmtId="0" fontId="3" fillId="0" borderId="1" xfId="0" applyFont="1" applyBorder="1" applyAlignment="1">
      <alignment horizontal="left"/>
    </xf>
    <xf numFmtId="0" fontId="17" fillId="0" borderId="0" xfId="0" applyFont="1"/>
    <xf numFmtId="1" fontId="13" fillId="0" borderId="0" xfId="0" applyNumberFormat="1" applyFont="1" applyBorder="1" applyAlignment="1" applyProtection="1">
      <alignment horizontal="right"/>
    </xf>
    <xf numFmtId="0" fontId="0" fillId="0" borderId="4" xfId="0" applyBorder="1"/>
    <xf numFmtId="0" fontId="0" fillId="0" borderId="5" xfId="0" applyBorder="1"/>
    <xf numFmtId="0" fontId="17" fillId="0" borderId="0" xfId="0" applyFont="1" applyBorder="1"/>
    <xf numFmtId="0" fontId="13" fillId="0" borderId="0" xfId="0" applyFont="1" applyBorder="1"/>
    <xf numFmtId="0" fontId="0" fillId="0" borderId="11" xfId="0" applyBorder="1"/>
    <xf numFmtId="0" fontId="17" fillId="0" borderId="3" xfId="0" applyFont="1" applyBorder="1" applyProtection="1">
      <protection hidden="1"/>
    </xf>
    <xf numFmtId="0" fontId="13" fillId="0" borderId="4" xfId="0" applyFont="1" applyBorder="1" applyProtection="1"/>
    <xf numFmtId="0" fontId="17" fillId="0" borderId="5" xfId="0" applyFont="1" applyBorder="1" applyProtection="1"/>
    <xf numFmtId="0" fontId="13" fillId="0" borderId="1" xfId="0" applyFont="1" applyBorder="1" applyProtection="1"/>
    <xf numFmtId="0" fontId="17" fillId="0" borderId="1" xfId="0" applyFont="1" applyBorder="1" applyProtection="1"/>
    <xf numFmtId="0" fontId="7" fillId="0" borderId="9" xfId="0" applyFont="1" applyFill="1" applyBorder="1" applyAlignment="1">
      <alignment horizontal="right"/>
    </xf>
    <xf numFmtId="1" fontId="13" fillId="0" borderId="1" xfId="0" applyNumberFormat="1" applyFont="1" applyBorder="1" applyAlignment="1" applyProtection="1">
      <alignment horizontal="left"/>
    </xf>
    <xf numFmtId="0" fontId="15" fillId="0" borderId="2" xfId="0" applyFont="1" applyBorder="1" applyAlignment="1">
      <alignment horizontal="left"/>
    </xf>
    <xf numFmtId="0" fontId="4" fillId="0" borderId="0" xfId="0" applyFont="1" applyBorder="1"/>
    <xf numFmtId="0" fontId="7" fillId="0" borderId="0" xfId="0" applyFont="1" applyFill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7" fillId="0" borderId="2" xfId="0" applyFont="1" applyBorder="1"/>
    <xf numFmtId="0" fontId="17" fillId="0" borderId="1" xfId="0" applyFont="1" applyBorder="1"/>
    <xf numFmtId="1" fontId="18" fillId="0" borderId="0" xfId="0" applyNumberFormat="1" applyFont="1" applyBorder="1" applyAlignment="1" applyProtection="1">
      <alignment horizontal="left"/>
    </xf>
    <xf numFmtId="0" fontId="19" fillId="0" borderId="2" xfId="0" applyFont="1" applyBorder="1" applyAlignment="1">
      <alignment horizontal="right"/>
    </xf>
    <xf numFmtId="0" fontId="20" fillId="0" borderId="0" xfId="0" applyFont="1"/>
    <xf numFmtId="0" fontId="3" fillId="0" borderId="0" xfId="0" applyFont="1" applyBorder="1" applyAlignment="1">
      <alignment horizontal="left"/>
    </xf>
    <xf numFmtId="0" fontId="11" fillId="0" borderId="2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/>
    <xf numFmtId="1" fontId="6" fillId="0" borderId="0" xfId="0" applyNumberFormat="1" applyFont="1" applyBorder="1" applyAlignment="1" applyProtection="1">
      <alignment horizontal="right"/>
    </xf>
    <xf numFmtId="0" fontId="21" fillId="0" borderId="6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1" fontId="22" fillId="0" borderId="10" xfId="0" applyNumberFormat="1" applyFont="1" applyBorder="1" applyAlignment="1" applyProtection="1">
      <alignment horizontal="right"/>
    </xf>
    <xf numFmtId="0" fontId="23" fillId="0" borderId="2" xfId="0" applyFont="1" applyBorder="1" applyAlignment="1">
      <alignment horizontal="right" vertical="top"/>
    </xf>
    <xf numFmtId="0" fontId="23" fillId="0" borderId="2" xfId="0" applyFont="1" applyBorder="1" applyAlignment="1">
      <alignment horizontal="right"/>
    </xf>
    <xf numFmtId="0" fontId="0" fillId="0" borderId="6" xfId="0" applyBorder="1"/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25" fillId="0" borderId="2" xfId="0" applyFont="1" applyBorder="1" applyAlignment="1">
      <alignment horizontal="right"/>
    </xf>
    <xf numFmtId="1" fontId="7" fillId="0" borderId="0" xfId="0" applyNumberFormat="1" applyFont="1" applyBorder="1" applyAlignment="1" applyProtection="1">
      <alignment horizontal="right"/>
    </xf>
    <xf numFmtId="0" fontId="26" fillId="0" borderId="2" xfId="0" applyFont="1" applyBorder="1" applyAlignment="1">
      <alignment horizontal="right"/>
    </xf>
    <xf numFmtId="0" fontId="24" fillId="0" borderId="3" xfId="0" applyFont="1" applyBorder="1" applyProtection="1">
      <protection hidden="1"/>
    </xf>
    <xf numFmtId="0" fontId="27" fillId="0" borderId="4" xfId="0" applyFont="1" applyBorder="1" applyProtection="1"/>
    <xf numFmtId="0" fontId="24" fillId="0" borderId="5" xfId="0" applyFont="1" applyBorder="1" applyProtection="1"/>
    <xf numFmtId="0" fontId="28" fillId="0" borderId="2" xfId="0" applyFont="1" applyBorder="1" applyAlignment="1">
      <alignment horizontal="right"/>
    </xf>
    <xf numFmtId="1" fontId="27" fillId="0" borderId="0" xfId="0" applyNumberFormat="1" applyFont="1" applyBorder="1" applyAlignment="1" applyProtection="1">
      <alignment horizontal="right"/>
    </xf>
    <xf numFmtId="0" fontId="27" fillId="0" borderId="1" xfId="0" applyFont="1" applyBorder="1" applyProtection="1"/>
    <xf numFmtId="0" fontId="24" fillId="0" borderId="1" xfId="0" applyFont="1" applyBorder="1" applyProtection="1"/>
    <xf numFmtId="0" fontId="29" fillId="0" borderId="0" xfId="0" applyFont="1" applyAlignment="1">
      <alignment vertical="top"/>
    </xf>
    <xf numFmtId="0" fontId="1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8" fillId="0" borderId="9" xfId="0" applyFont="1" applyFill="1" applyBorder="1"/>
    <xf numFmtId="0" fontId="17" fillId="0" borderId="0" xfId="0" applyFont="1" applyFill="1" applyBorder="1"/>
    <xf numFmtId="0" fontId="6" fillId="0" borderId="4" xfId="0" applyFont="1" applyBorder="1"/>
    <xf numFmtId="1" fontId="7" fillId="0" borderId="0" xfId="0" applyNumberFormat="1" applyFont="1" applyFill="1" applyBorder="1" applyAlignment="1" applyProtection="1">
      <alignment horizontal="right"/>
      <protection hidden="1"/>
    </xf>
    <xf numFmtId="1" fontId="6" fillId="2" borderId="0" xfId="0" applyNumberFormat="1" applyFont="1" applyFill="1" applyBorder="1" applyProtection="1">
      <protection hidden="1"/>
    </xf>
    <xf numFmtId="1" fontId="8" fillId="0" borderId="0" xfId="0" applyNumberFormat="1" applyFont="1" applyFill="1" applyBorder="1"/>
    <xf numFmtId="164" fontId="2" fillId="0" borderId="4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30" fillId="0" borderId="3" xfId="0" applyFont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1" fontId="5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8" fillId="0" borderId="0" xfId="0" applyFont="1"/>
    <xf numFmtId="0" fontId="7" fillId="0" borderId="0" xfId="0" applyFont="1"/>
    <xf numFmtId="1" fontId="5" fillId="0" borderId="0" xfId="0" applyNumberFormat="1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top"/>
    </xf>
    <xf numFmtId="0" fontId="6" fillId="0" borderId="0" xfId="0" applyFont="1" applyBorder="1"/>
  </cellXfs>
  <cellStyles count="1">
    <cellStyle name="Normale" xfId="0" builtinId="0"/>
  </cellStyles>
  <dxfs count="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209549</xdr:rowOff>
    </xdr:from>
    <xdr:to>
      <xdr:col>10</xdr:col>
      <xdr:colOff>5175</xdr:colOff>
      <xdr:row>8</xdr:row>
      <xdr:rowOff>216749</xdr:rowOff>
    </xdr:to>
    <xdr:sp macro="" textlink="">
      <xdr:nvSpPr>
        <xdr:cNvPr id="4" name="CasellaDiTesto 3"/>
        <xdr:cNvSpPr txBox="1"/>
      </xdr:nvSpPr>
      <xdr:spPr>
        <a:xfrm>
          <a:off x="104775" y="209549"/>
          <a:ext cx="4320000" cy="183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200" b="1"/>
            <a:t>Addizione binaria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L'addizione binaria è l'operazione di somma di due numeri binari.</a:t>
          </a:r>
          <a:endParaRPr lang="it-IT" sz="1200">
            <a:effectLst/>
          </a:endParaRPr>
        </a:p>
        <a:p>
          <a:r>
            <a:rPr lang="it-IT" sz="1200"/>
            <a:t>La regola per l'addizione di due singoli bit è la seguente:</a:t>
          </a:r>
        </a:p>
        <a:p>
          <a:r>
            <a:rPr lang="it-IT" sz="1200"/>
            <a:t>0+0 = 0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0+1 = 1</a:t>
          </a:r>
          <a:endParaRPr lang="it-I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1+0 = 1</a:t>
          </a:r>
          <a:endParaRPr lang="it-IT" sz="12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1+1 = 0  con riporto di 1 nella colonna precedente.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</a:t>
          </a:r>
          <a:r>
            <a:rPr lang="it-I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l'ultima riga si tenga presente 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Infatti in decimale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(2)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38098</xdr:colOff>
      <xdr:row>0</xdr:row>
      <xdr:rowOff>209550</xdr:rowOff>
    </xdr:from>
    <xdr:to>
      <xdr:col>18</xdr:col>
      <xdr:colOff>590098</xdr:colOff>
      <xdr:row>8</xdr:row>
      <xdr:rowOff>216750</xdr:rowOff>
    </xdr:to>
    <xdr:sp macro="" textlink="">
      <xdr:nvSpPr>
        <xdr:cNvPr id="2" name="CasellaDiTesto 1"/>
        <xdr:cNvSpPr txBox="1"/>
      </xdr:nvSpPr>
      <xdr:spPr>
        <a:xfrm>
          <a:off x="4457698" y="209550"/>
          <a:ext cx="3600000" cy="183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Addizione di due numeri binari </a:t>
          </a:r>
          <a:endParaRPr lang="it-IT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sommare due numeri binari, prima si dispongono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colonna come per i numeri decimali.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Quindi si somma colonna per colonna partendo da destra e andando verso sinistra.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esiste il riporto, si aggiunge alla cifra della colonna precedente.</a:t>
          </a:r>
          <a:endParaRPr lang="it-IT" sz="1100">
            <a:effectLst/>
          </a:endParaRPr>
        </a:p>
        <a:p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104773</xdr:colOff>
      <xdr:row>1</xdr:row>
      <xdr:rowOff>19051</xdr:rowOff>
    </xdr:from>
    <xdr:to>
      <xdr:col>10</xdr:col>
      <xdr:colOff>5173</xdr:colOff>
      <xdr:row>8</xdr:row>
      <xdr:rowOff>218851</xdr:rowOff>
    </xdr:to>
    <xdr:sp macro="" textlink="">
      <xdr:nvSpPr>
        <xdr:cNvPr id="2" name="CasellaDiTesto 1"/>
        <xdr:cNvSpPr txBox="1"/>
      </xdr:nvSpPr>
      <xdr:spPr>
        <a:xfrm>
          <a:off x="104773" y="247651"/>
          <a:ext cx="4320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binaria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sottrazione binaria è l'operazione di differenza di due numeri binari.</a:t>
          </a:r>
        </a:p>
        <a:p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La regola per la sottrazione di due singoli bit è la seguente: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0-0 = 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1-1 = 0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1-0 = 1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0-1 = 1  con prestito di 1 dalla colonna precedente.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l'ultima riga è pertanto necessario ricorrere al prestito, e cioè si fa      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(10)</a:t>
          </a:r>
          <a:r>
            <a:rPr kumimoji="0" lang="it-IT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- (1)</a:t>
          </a:r>
          <a:r>
            <a:rPr kumimoji="0" lang="it-IT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= (1)</a:t>
          </a:r>
          <a:r>
            <a:rPr kumimoji="0" lang="it-IT" sz="1100" b="0" i="0" u="none" strike="noStrike" kern="0" cap="none" spc="0" normalizeH="0" baseline="-2500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  Infatti in decimale 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0" lang="it-IT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</a:endParaRPr>
        </a:p>
        <a:p>
          <a:endParaRPr lang="it-IT" sz="1600"/>
        </a:p>
      </xdr:txBody>
    </xdr:sp>
    <xdr:clientData/>
  </xdr:twoCellAnchor>
  <xdr:twoCellAnchor>
    <xdr:from>
      <xdr:col>10</xdr:col>
      <xdr:colOff>38098</xdr:colOff>
      <xdr:row>1</xdr:row>
      <xdr:rowOff>19050</xdr:rowOff>
    </xdr:from>
    <xdr:to>
      <xdr:col>24</xdr:col>
      <xdr:colOff>171449</xdr:colOff>
      <xdr:row>8</xdr:row>
      <xdr:rowOff>218850</xdr:rowOff>
    </xdr:to>
    <xdr:sp macro="" textlink="">
      <xdr:nvSpPr>
        <xdr:cNvPr id="4" name="CasellaDiTesto 3"/>
        <xdr:cNvSpPr txBox="1"/>
      </xdr:nvSpPr>
      <xdr:spPr>
        <a:xfrm>
          <a:off x="4457698" y="247650"/>
          <a:ext cx="6838951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di due numeri binari </a:t>
          </a: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sottrarre due numeri binari, prima si dispongono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 colonna come per i numeri decimali.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Quindi si sottraggono colonna per colonna, partendo da destra e andando verso sinistra.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Quando c'è necessità del prestito, lo si prende dalla colonna adiacente a sinistra. </a:t>
          </a: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risultato può essere positivo o negativo.</a:t>
          </a: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il risultato è negativo si sottraggono i numeri invertiti e si rappresenta il segno negarivo &lt;-&gt; con &lt; 1&gt; bit di segno. Tra il bit di segno e la cifra significativa possono essere posti degli zeri.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Esempio: 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- (6)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endParaRPr lang="it-IT" sz="1100">
            <a:effectLst/>
          </a:endParaRPr>
        </a:p>
        <a:p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Essendo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il risultato negativo, si sottrae 7 da 13, e si da il segno negativo. </a:t>
          </a:r>
          <a:endParaRPr lang="it-IT" sz="1100">
            <a:effectLst/>
          </a:endParaRPr>
        </a:p>
        <a:p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(1101)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-(0110)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che si rappresenta in modulo e segno come:  (1 0110)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 0 0110)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 0000 0110)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</a:t>
          </a:r>
          <a:endParaRPr lang="it-IT" sz="1100">
            <a:effectLst/>
          </a:endParaRPr>
        </a:p>
        <a:p>
          <a:pPr eaLnBrk="1" fontAlgn="auto" latinLnBrk="0" hangingPunct="1"/>
          <a:endParaRPr lang="it-IT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24</xdr:col>
      <xdr:colOff>600075</xdr:colOff>
      <xdr:row>39</xdr:row>
      <xdr:rowOff>145500</xdr:rowOff>
    </xdr:to>
    <xdr:sp macro="" textlink="">
      <xdr:nvSpPr>
        <xdr:cNvPr id="5" name="CasellaDiTesto 4"/>
        <xdr:cNvSpPr txBox="1"/>
      </xdr:nvSpPr>
      <xdr:spPr>
        <a:xfrm>
          <a:off x="123825" y="3619500"/>
          <a:ext cx="11601450" cy="338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Rappresentazione dei numeri binari con</a:t>
          </a:r>
          <a:r>
            <a:rPr lang="it-IT" sz="1100" b="1" baseline="0"/>
            <a:t> segno</a:t>
          </a:r>
        </a:p>
        <a:p>
          <a:r>
            <a:rPr lang="it-IT" sz="1100" b="1" baseline="0"/>
            <a:t>a) Rappresentazione in modulo e segno</a:t>
          </a:r>
          <a:r>
            <a:rPr lang="it-IT" sz="1100" baseline="0"/>
            <a:t>. Comunemente i numeri decimali positivi vengono distinti dai negativi utilizzando rispettivamente i segni &lt;+&gt; e &lt;-&gt;.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/>
            <a:t>Lo stesso si fa per i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numeri binari: </a:t>
          </a:r>
          <a:r>
            <a:rPr lang="it-IT" sz="1100" baseline="0"/>
            <a:t>in questi casi a sinistra della cifra più significativa si pone un'altra cifra (bit di segno) per indicare il segno. Il simbolo 0 rappresenta il &lt;+&gt;, il simbolo 1 rappresenta il &lt;-&gt;.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 numeri positivi sono direttamente espressi,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 anteposto il bit di segno 0 per indicare che il numero è positivo;</a:t>
          </a:r>
          <a:endParaRPr lang="it-IT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 numeri negativi sono direttamente espressi,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con anteposto il bit di segno 1 per indicare che il numero è negativo.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 il bit di segno e la cifra significativa possono essere posti degli zeri.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Esempio: 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(+23)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(0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(-23)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(1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= (1 0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= (1 0000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Rappresentazione in complemento a 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/>
            <a:t>- I numeri positivi sono direttamente espressi alla solita maniera,</a:t>
          </a:r>
          <a:r>
            <a:rPr lang="it-IT" sz="1100" baseline="0"/>
            <a:t> con anteposto il bit di segno 0 per indicare che il numero è positivo;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 numeri negativi sono rappresentati dal complemento a 2 del corrispondente numero positivo, e si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antepone il bit di segno 1 per indicare che il numero è negativo.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/>
            <a:t>In entrambi</a:t>
          </a:r>
          <a:r>
            <a:rPr lang="it-IT" sz="1100" baseline="0"/>
            <a:t> i casi il bit di segno può essere ripetuto più volte senza che cambi il valore del numero. Ciò è utile perchè se nella somma di numeri positivi e negativi si sommano anche le cifre che rappresentano il segno, si ottiene automaticamente il segno del risultato finale.</a:t>
          </a:r>
        </a:p>
        <a:p>
          <a:pPr eaLnBrk="1" fontAlgn="auto" latinLnBrk="0" hangingPunct="1"/>
          <a:r>
            <a:rPr lang="it-I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Esempio: 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(+23)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(0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= (000 10111)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(-23)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=  (1 01001)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(dove il modulo è il c.a.2 del corrispondente numero positivo) = (1111 01001)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19051</xdr:rowOff>
    </xdr:from>
    <xdr:to>
      <xdr:col>10</xdr:col>
      <xdr:colOff>33749</xdr:colOff>
      <xdr:row>8</xdr:row>
      <xdr:rowOff>218851</xdr:rowOff>
    </xdr:to>
    <xdr:sp macro="" textlink="">
      <xdr:nvSpPr>
        <xdr:cNvPr id="2" name="CasellaDiTesto 1"/>
        <xdr:cNvSpPr txBox="1"/>
      </xdr:nvSpPr>
      <xdr:spPr>
        <a:xfrm>
          <a:off x="133349" y="247651"/>
          <a:ext cx="4320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binaria</a:t>
          </a:r>
          <a:endParaRPr lang="it-IT" sz="1100">
            <a:effectLst/>
          </a:endParaRPr>
        </a:p>
        <a:p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sottrazione binaria è l'operazione di differenza di due numeri binari.</a:t>
          </a:r>
          <a:endParaRPr lang="it-IT" sz="1100">
            <a:effectLst/>
          </a:endParaRPr>
        </a:p>
        <a:p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regola per la sottrazione di due singoli bit è la seguente: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0-0 = 0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1-1 = 0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1-0 = 1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 = 1  con prestito di 1 dalla colonna precedente.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l'ultima riga è pertanto necessario ricorrere al prestito, e cioè si fa (10)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Infatti in decimale (2)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t-IT" sz="11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</a:endParaRPr>
        </a:p>
        <a:p>
          <a:endParaRPr lang="it-IT" sz="1600"/>
        </a:p>
      </xdr:txBody>
    </xdr:sp>
    <xdr:clientData/>
  </xdr:twoCellAnchor>
  <xdr:twoCellAnchor>
    <xdr:from>
      <xdr:col>14</xdr:col>
      <xdr:colOff>38100</xdr:colOff>
      <xdr:row>13</xdr:row>
      <xdr:rowOff>57150</xdr:rowOff>
    </xdr:from>
    <xdr:to>
      <xdr:col>14</xdr:col>
      <xdr:colOff>146100</xdr:colOff>
      <xdr:row>13</xdr:row>
      <xdr:rowOff>102869</xdr:rowOff>
    </xdr:to>
    <xdr:sp macro="" textlink="">
      <xdr:nvSpPr>
        <xdr:cNvPr id="4" name="Freccia a destra 3"/>
        <xdr:cNvSpPr/>
      </xdr:nvSpPr>
      <xdr:spPr>
        <a:xfrm>
          <a:off x="5695950" y="2457450"/>
          <a:ext cx="108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10</xdr:col>
      <xdr:colOff>66675</xdr:colOff>
      <xdr:row>1</xdr:row>
      <xdr:rowOff>19050</xdr:rowOff>
    </xdr:from>
    <xdr:to>
      <xdr:col>24</xdr:col>
      <xdr:colOff>356250</xdr:colOff>
      <xdr:row>8</xdr:row>
      <xdr:rowOff>218850</xdr:rowOff>
    </xdr:to>
    <xdr:sp macro="" textlink="">
      <xdr:nvSpPr>
        <xdr:cNvPr id="7" name="CasellaDiTesto 6"/>
        <xdr:cNvSpPr txBox="1"/>
      </xdr:nvSpPr>
      <xdr:spPr>
        <a:xfrm>
          <a:off x="4486275" y="247650"/>
          <a:ext cx="5976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di due numeri binari in complemento a 1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può evitare la sottrazione di due numeri binari, specie quando il minuendo è &lt; del sottraendo, tenendo conto che 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+(-N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tal caso basta sommare al minuendo il complemento del sottraendo. </a:t>
          </a: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eseguire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sottrazione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numeri binari in c.a.1, si somma al minuendo il c.a.1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sottraendo. </a:t>
          </a: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esiste il riporto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dell'ultima cifra a sinistra va sommato a destra alla cfra meno significativa.</a:t>
          </a: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risultato, se è positivo rappresenta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differenza dei due numeri binari. </a:t>
          </a:r>
        </a:p>
        <a:p>
          <a:pPr eaLnBrk="1" fontAlgn="auto" latinLnBrk="0" hangingPunct="1"/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è negativo rappresenta il c.a.1 della differenza dei due numeri binari.</a:t>
          </a:r>
          <a:endParaRPr lang="it-IT" sz="1100">
            <a:effectLst/>
          </a:endParaRPr>
        </a:p>
      </xdr:txBody>
    </xdr:sp>
    <xdr:clientData/>
  </xdr:twoCellAnchor>
  <xdr:twoCellAnchor>
    <xdr:from>
      <xdr:col>1</xdr:col>
      <xdr:colOff>42339</xdr:colOff>
      <xdr:row>18</xdr:row>
      <xdr:rowOff>190500</xdr:rowOff>
    </xdr:from>
    <xdr:to>
      <xdr:col>11</xdr:col>
      <xdr:colOff>182172</xdr:colOff>
      <xdr:row>21</xdr:row>
      <xdr:rowOff>212000</xdr:rowOff>
    </xdr:to>
    <xdr:sp macro="" textlink="">
      <xdr:nvSpPr>
        <xdr:cNvPr id="3" name="CasellaDiTesto 2"/>
        <xdr:cNvSpPr txBox="1"/>
      </xdr:nvSpPr>
      <xdr:spPr>
        <a:xfrm>
          <a:off x="169339" y="3915833"/>
          <a:ext cx="4860000" cy="7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Nota</a:t>
          </a:r>
          <a:r>
            <a:rPr lang="it-IT" sz="1100"/>
            <a:t>: Il segno</a:t>
          </a:r>
          <a:r>
            <a:rPr lang="it-IT" sz="1100" baseline="0"/>
            <a:t> + e il segno - sono puramente indicativi. Secondo quanto espresso nella rappresentazione dei numeri binari con segno, al segno + si fa corrispondere il bit di segno 0, mentre al segno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si fa corrispondere il bit di segno 1. 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13</xdr:row>
      <xdr:rowOff>66675</xdr:rowOff>
    </xdr:from>
    <xdr:to>
      <xdr:col>14</xdr:col>
      <xdr:colOff>146100</xdr:colOff>
      <xdr:row>13</xdr:row>
      <xdr:rowOff>112394</xdr:rowOff>
    </xdr:to>
    <xdr:sp macro="" textlink="">
      <xdr:nvSpPr>
        <xdr:cNvPr id="3" name="Freccia a destra 2"/>
        <xdr:cNvSpPr/>
      </xdr:nvSpPr>
      <xdr:spPr>
        <a:xfrm>
          <a:off x="5695950" y="2466975"/>
          <a:ext cx="108000" cy="4571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10</xdr:col>
      <xdr:colOff>24225</xdr:colOff>
      <xdr:row>8</xdr:row>
      <xdr:rowOff>209325</xdr:rowOff>
    </xdr:to>
    <xdr:sp macro="" textlink="">
      <xdr:nvSpPr>
        <xdr:cNvPr id="5" name="CasellaDiTesto 4"/>
        <xdr:cNvSpPr txBox="1"/>
      </xdr:nvSpPr>
      <xdr:spPr>
        <a:xfrm>
          <a:off x="123825" y="238125"/>
          <a:ext cx="4320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binaria</a:t>
          </a:r>
          <a:endParaRPr lang="it-IT" sz="1100">
            <a:effectLst/>
          </a:endParaRPr>
        </a:p>
        <a:p>
          <a:r>
            <a:rPr lang="it-IT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sottrazione binaria è l'operazione di differenza di due numeri binari.</a:t>
          </a:r>
          <a:endParaRPr lang="it-IT" sz="1100">
            <a:effectLst/>
          </a:endParaRPr>
        </a:p>
        <a:p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regola per la sottrazione di due singoli bit è la seguente: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0-0 = 0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1-1 = 0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1-0 = 1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0-1 = 1  con prestito di 1 dalla colonna precedente.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l'ultima riga è pertanto necessario ricorrere la prestito, e cioè si fa (10)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Infatti in decimale (2)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(1)</a:t>
          </a:r>
          <a:r>
            <a:rPr lang="it-IT" sz="1100" b="0" i="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it-IT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it-IT" sz="11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400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it-IT" sz="1600">
            <a:effectLst/>
          </a:endParaRPr>
        </a:p>
        <a:p>
          <a:endParaRPr lang="it-IT" sz="1600"/>
        </a:p>
      </xdr:txBody>
    </xdr:sp>
    <xdr:clientData/>
  </xdr:twoCellAnchor>
  <xdr:twoCellAnchor>
    <xdr:from>
      <xdr:col>10</xdr:col>
      <xdr:colOff>57148</xdr:colOff>
      <xdr:row>1</xdr:row>
      <xdr:rowOff>19050</xdr:rowOff>
    </xdr:from>
    <xdr:to>
      <xdr:col>24</xdr:col>
      <xdr:colOff>346723</xdr:colOff>
      <xdr:row>8</xdr:row>
      <xdr:rowOff>218850</xdr:rowOff>
    </xdr:to>
    <xdr:sp macro="" textlink="">
      <xdr:nvSpPr>
        <xdr:cNvPr id="7" name="CasellaDiTesto 6"/>
        <xdr:cNvSpPr txBox="1"/>
      </xdr:nvSpPr>
      <xdr:spPr>
        <a:xfrm>
          <a:off x="4476748" y="247650"/>
          <a:ext cx="5976000" cy="180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Sottrazione di due numeri binari in complemento a 2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può evitare la sottrazione di due numeri binari, specie quando il minuendo è &lt; del sottraendo, tenendo conto che 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+(-N</a:t>
          </a:r>
          <a:r>
            <a:rPr lang="it-IT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 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tal caso basta sommare al minuendo il complemento del sottraendo.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eseguire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sottrazione di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numeri binari in c.a.2, si somma al minuendo il c.a.2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sottraendo. </a:t>
          </a:r>
          <a:endParaRPr lang="it-IT" sz="1100">
            <a:effectLst/>
          </a:endParaRPr>
        </a:p>
        <a:p>
          <a:pPr eaLnBrk="1" fontAlgn="auto" latinLnBrk="0" hangingPunct="1"/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esiste il riporto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dell'ultima cifra a sinistra si trasura.</a:t>
          </a:r>
          <a:endParaRPr lang="it-IT">
            <a:effectLst/>
          </a:endParaRP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 risultato, se è positivo rappresenta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la differenza dei due numeri binari.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è negativo rappresenta il c.a.2 della differenza dei due numeri binari.</a:t>
          </a:r>
          <a:endParaRPr lang="it-IT">
            <a:effectLst/>
          </a:endParaRPr>
        </a:p>
        <a:p>
          <a:endParaRPr lang="it-IT">
            <a:effectLst/>
          </a:endParaRPr>
        </a:p>
      </xdr:txBody>
    </xdr:sp>
    <xdr:clientData/>
  </xdr:twoCellAnchor>
  <xdr:twoCellAnchor>
    <xdr:from>
      <xdr:col>1</xdr:col>
      <xdr:colOff>57150</xdr:colOff>
      <xdr:row>21</xdr:row>
      <xdr:rowOff>180975</xdr:rowOff>
    </xdr:from>
    <xdr:to>
      <xdr:col>11</xdr:col>
      <xdr:colOff>173700</xdr:colOff>
      <xdr:row>27</xdr:row>
      <xdr:rowOff>215175</xdr:rowOff>
    </xdr:to>
    <xdr:sp macro="" textlink="">
      <xdr:nvSpPr>
        <xdr:cNvPr id="6" name="CasellaDiTesto 5"/>
        <xdr:cNvSpPr txBox="1"/>
      </xdr:nvSpPr>
      <xdr:spPr>
        <a:xfrm>
          <a:off x="180975" y="3838575"/>
          <a:ext cx="4860000" cy="72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Nota</a:t>
          </a:r>
          <a:r>
            <a:rPr lang="it-IT" sz="1100"/>
            <a:t>:  Il segno</a:t>
          </a:r>
          <a:r>
            <a:rPr lang="it-IT" sz="1100" baseline="0"/>
            <a:t> + e il segno - sono puramente indicativi. Secondo quanto espresso nella rappresentazione dei numeri binari con segno, al segno + si fa corrispondere il bit di segno 0, mentre al segno 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si fa corrispondere il bit di segno 1. </a:t>
          </a:r>
          <a:endParaRPr lang="it-IT">
            <a:effectLst/>
          </a:endParaRPr>
        </a:p>
        <a:p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workbookViewId="0">
      <selection activeCell="D12" sqref="D12"/>
    </sheetView>
  </sheetViews>
  <sheetFormatPr defaultRowHeight="15" x14ac:dyDescent="0.25"/>
  <cols>
    <col min="1" max="1" width="1.85546875" customWidth="1"/>
    <col min="2" max="2" width="10.7109375" customWidth="1"/>
    <col min="3" max="11" width="6.7109375" customWidth="1"/>
    <col min="12" max="12" width="3.28515625" customWidth="1"/>
    <col min="13" max="13" width="4.7109375" customWidth="1"/>
    <col min="14" max="14" width="9.85546875" customWidth="1"/>
    <col min="15" max="15" width="2.85546875" customWidth="1"/>
    <col min="16" max="16" width="9.140625" hidden="1" customWidth="1"/>
    <col min="17" max="17" width="9.140625" customWidth="1"/>
  </cols>
  <sheetData>
    <row r="1" spans="2:19" ht="18" customHeight="1" x14ac:dyDescent="0.25">
      <c r="Q1" s="75" t="s">
        <v>10</v>
      </c>
    </row>
    <row r="2" spans="2:19" ht="18" customHeight="1" x14ac:dyDescent="0.25"/>
    <row r="3" spans="2:19" ht="18" customHeight="1" x14ac:dyDescent="0.25"/>
    <row r="4" spans="2:19" ht="18" customHeight="1" x14ac:dyDescent="0.25">
      <c r="D4" s="1"/>
      <c r="F4" s="1"/>
      <c r="G4" s="1"/>
      <c r="H4" s="1"/>
      <c r="I4" s="1"/>
      <c r="J4" s="1"/>
    </row>
    <row r="5" spans="2:19" ht="18" customHeight="1" x14ac:dyDescent="0.25"/>
    <row r="6" spans="2:19" ht="18" customHeight="1" x14ac:dyDescent="0.25"/>
    <row r="7" spans="2:19" ht="18" customHeight="1" x14ac:dyDescent="0.25">
      <c r="C7" s="1"/>
      <c r="D7" s="1"/>
      <c r="E7" s="1"/>
      <c r="F7" s="1"/>
      <c r="G7" s="1"/>
      <c r="H7" s="1"/>
      <c r="I7" s="1"/>
      <c r="J7" s="1"/>
      <c r="K7" s="1"/>
    </row>
    <row r="8" spans="2:19" ht="18" customHeight="1" x14ac:dyDescent="0.25"/>
    <row r="9" spans="2:19" ht="18" customHeight="1" x14ac:dyDescent="0.25"/>
    <row r="10" spans="2:19" ht="18" customHeight="1" thickBot="1" x14ac:dyDescent="0.4">
      <c r="B10" t="s">
        <v>13</v>
      </c>
    </row>
    <row r="11" spans="2:19" ht="18" customHeight="1" x14ac:dyDescent="0.35">
      <c r="B11" s="88" t="str">
        <f>IF(SUM(C11:J11)&gt;0,"Riporto","")</f>
        <v>Riporto</v>
      </c>
      <c r="C11" s="82">
        <f t="shared" ref="C11:J11" si="0">IF(SUM(D11:D14)&lt;2,"",1)</f>
        <v>1</v>
      </c>
      <c r="D11" s="82" t="str">
        <f t="shared" si="0"/>
        <v/>
      </c>
      <c r="E11" s="82" t="str">
        <f t="shared" si="0"/>
        <v/>
      </c>
      <c r="F11" s="82" t="str">
        <f t="shared" si="0"/>
        <v/>
      </c>
      <c r="G11" s="82" t="str">
        <f t="shared" si="0"/>
        <v/>
      </c>
      <c r="H11" s="82" t="str">
        <f t="shared" si="0"/>
        <v/>
      </c>
      <c r="I11" s="82" t="str">
        <f t="shared" si="0"/>
        <v/>
      </c>
      <c r="J11" s="82" t="str">
        <f t="shared" si="0"/>
        <v/>
      </c>
      <c r="K11" s="9"/>
      <c r="L11" s="10"/>
      <c r="N11" s="49" t="s">
        <v>6</v>
      </c>
    </row>
    <row r="12" spans="2:19" ht="18" customHeight="1" x14ac:dyDescent="0.45">
      <c r="B12" s="18" t="s">
        <v>3</v>
      </c>
      <c r="C12" s="90"/>
      <c r="D12" s="2">
        <v>1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6" t="s">
        <v>0</v>
      </c>
      <c r="N12" s="61">
        <f>IF(B16&gt;0,"!",K12*POWER(2,0)+J12*POWER(2,1)+I12*POWER(2,2)+H12*POWER(2,3)+G12*POWER(2,4)+F12*POWER(2,5)+E12*POWER(2,6)+D12*POWER(2,7)+C12*POWER(2,8))</f>
        <v>255</v>
      </c>
      <c r="O12" s="50" t="s">
        <v>0</v>
      </c>
    </row>
    <row r="13" spans="2:19" ht="18" hidden="1" customHeight="1" x14ac:dyDescent="0.35">
      <c r="B13" s="59">
        <f>COUNTIF(D13:K13,"!")</f>
        <v>0</v>
      </c>
      <c r="C13" s="91"/>
      <c r="D13" s="3" t="str">
        <f>IF(D12="",IF(C12&lt;&gt;"","!",""),"")</f>
        <v/>
      </c>
      <c r="E13" s="3" t="str">
        <f t="shared" ref="E13" si="1">IF(E12="",IF(D12&lt;&gt;"","!",""),"")</f>
        <v/>
      </c>
      <c r="F13" s="3" t="str">
        <f t="shared" ref="F13" si="2">IF(F12="",IF(E12&lt;&gt;"","!",""),"")</f>
        <v/>
      </c>
      <c r="G13" s="3" t="str">
        <f t="shared" ref="G13" si="3">IF(G12="",IF(F12&lt;&gt;"","!",""),"")</f>
        <v/>
      </c>
      <c r="H13" s="3" t="str">
        <f t="shared" ref="H13" si="4">IF(H12="",IF(G12&lt;&gt;"","!",""),"")</f>
        <v/>
      </c>
      <c r="I13" s="3" t="str">
        <f t="shared" ref="I13" si="5">IF(I12="",IF(H12&lt;&gt;"","!",""),"")</f>
        <v/>
      </c>
      <c r="J13" s="3" t="str">
        <f t="shared" ref="J13" si="6">IF(J12="",IF(I12&lt;&gt;"","!",""),"")</f>
        <v/>
      </c>
      <c r="K13" s="3" t="str">
        <f t="shared" ref="K13" si="7">IF(K12="",IF(J12&lt;&gt;"","!",""),"")</f>
        <v/>
      </c>
      <c r="L13" s="5"/>
      <c r="N13" s="7"/>
    </row>
    <row r="14" spans="2:19" ht="18" customHeight="1" thickBot="1" x14ac:dyDescent="0.5">
      <c r="B14" s="18" t="s">
        <v>4</v>
      </c>
      <c r="C14" s="90"/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5"/>
      <c r="N14" s="61">
        <f>IF(B16&gt;0,"!",K14*POWER(2,0)+J14*POWER(2,1)+I14*POWER(2,2)+H14*POWER(2,3)+G14*POWER(2,4)+F14*POWER(2,5)+E14*POWER(2,6)+D14*POWER(2,7)+C14*POWER(2,8))</f>
        <v>128</v>
      </c>
      <c r="O14" s="50"/>
    </row>
    <row r="15" spans="2:19" ht="18" hidden="1" customHeight="1" x14ac:dyDescent="0.35">
      <c r="B15" s="18">
        <f>COUNTIF(D15:K15,"!")</f>
        <v>0</v>
      </c>
      <c r="C15" s="4"/>
      <c r="D15" s="3" t="str">
        <f>IF(D14="",IF(C14&lt;&gt;"","!",""),"")</f>
        <v/>
      </c>
      <c r="E15" s="3" t="str">
        <f t="shared" ref="E15:K15" si="8">IF(E14="",IF(D14&lt;&gt;"","!",""),"")</f>
        <v/>
      </c>
      <c r="F15" s="3" t="str">
        <f t="shared" si="8"/>
        <v/>
      </c>
      <c r="G15" s="3" t="str">
        <f t="shared" si="8"/>
        <v/>
      </c>
      <c r="H15" s="3" t="str">
        <f t="shared" si="8"/>
        <v/>
      </c>
      <c r="I15" s="3" t="str">
        <f t="shared" si="8"/>
        <v/>
      </c>
      <c r="J15" s="3" t="str">
        <f t="shared" si="8"/>
        <v/>
      </c>
      <c r="K15" s="3" t="str">
        <f t="shared" si="8"/>
        <v/>
      </c>
      <c r="L15" s="5"/>
      <c r="N15" s="7"/>
    </row>
    <row r="16" spans="2:19" ht="18" hidden="1" customHeight="1" thickBot="1" x14ac:dyDescent="0.4">
      <c r="B16" s="18">
        <f>B13+B15</f>
        <v>0</v>
      </c>
      <c r="C16" s="32">
        <f t="shared" ref="C16:F16" si="9">COUNTIF(C11:C14,"")</f>
        <v>3</v>
      </c>
      <c r="D16" s="32">
        <f t="shared" si="9"/>
        <v>2</v>
      </c>
      <c r="E16" s="32">
        <f t="shared" si="9"/>
        <v>2</v>
      </c>
      <c r="F16" s="32">
        <f t="shared" si="9"/>
        <v>2</v>
      </c>
      <c r="G16" s="32">
        <f>COUNTIF(G11:G14,"")</f>
        <v>2</v>
      </c>
      <c r="H16" s="32">
        <f>COUNTIF(H11:H14,"")</f>
        <v>2</v>
      </c>
      <c r="I16" s="32">
        <f t="shared" ref="I16:K16" si="10">COUNTIF(I11:I14,"")</f>
        <v>2</v>
      </c>
      <c r="J16" s="32">
        <f t="shared" si="10"/>
        <v>2</v>
      </c>
      <c r="K16" s="32">
        <f t="shared" si="10"/>
        <v>2</v>
      </c>
      <c r="L16" s="5"/>
      <c r="N16" s="7"/>
      <c r="S16" t="s">
        <v>12</v>
      </c>
    </row>
    <row r="17" spans="2:16" ht="18" customHeight="1" x14ac:dyDescent="0.35">
      <c r="B17" s="48" t="s">
        <v>8</v>
      </c>
      <c r="C17" s="43">
        <f t="shared" ref="C17:F17" si="11">IF(C16&lt;4,IF($B$16&gt;0,"!",IF(SUM(C11:C14)&lt;2,SUM(C11:C14),MOD(SUM(C11:C14),2))),"")</f>
        <v>1</v>
      </c>
      <c r="D17" s="43">
        <f t="shared" si="11"/>
        <v>0</v>
      </c>
      <c r="E17" s="43">
        <f t="shared" si="11"/>
        <v>1</v>
      </c>
      <c r="F17" s="43">
        <f t="shared" si="11"/>
        <v>1</v>
      </c>
      <c r="G17" s="43">
        <f>IF(G16&lt;4,IF($B$16&gt;0,"!",IF(SUM(G11:G14)&lt;2,SUM(G11:G14),MOD(SUM(G11:G14),2))),"")</f>
        <v>1</v>
      </c>
      <c r="H17" s="43">
        <f t="shared" ref="H17:K17" si="12">IF(H16&lt;4,IF($B$16&gt;0,"!",IF(SUM(H11:H14)&lt;2,SUM(H11:H14),MOD(SUM(H11:H14),2))),"")</f>
        <v>1</v>
      </c>
      <c r="I17" s="43">
        <f t="shared" si="12"/>
        <v>1</v>
      </c>
      <c r="J17" s="43">
        <f t="shared" si="12"/>
        <v>1</v>
      </c>
      <c r="K17" s="43">
        <f t="shared" si="12"/>
        <v>1</v>
      </c>
      <c r="L17" s="5"/>
      <c r="N17" s="62">
        <f>IF(B16&gt;0,"!",SUM(N12:N14))</f>
        <v>383</v>
      </c>
      <c r="P17" s="62">
        <f>IF(B16&gt;0,"!",IF(K17&lt;&gt;"",K17*POWER(2,0),)+IF(J17&lt;&gt;"",J17*POWER(2,1),)+IF(I17&lt;&gt;"",I17*POWER(2,2),)+IF(H17&lt;&gt;"",H17*POWER(2,3),)+IF(G17&lt;&gt;"",G17*POWER(2,4),)+IF(F17&lt;&gt;"",F17*POWER(2,5),)+IF(E17&lt;&gt;"",E17*POWER(2,6),)+IF(D17&lt;&gt;"",D17*POWER(2,7),)+IF(C17&lt;&gt;"",C17*POWER(2,8),))</f>
        <v>383</v>
      </c>
    </row>
    <row r="18" spans="2:16" ht="15.75" thickBot="1" x14ac:dyDescent="0.3">
      <c r="B18" s="60"/>
      <c r="C18" s="21" t="str">
        <f>IF(B16&gt;0,"! Attenzione Spazi vuoti fra le cifre binarie","")</f>
        <v/>
      </c>
      <c r="D18" s="22"/>
      <c r="E18" s="22"/>
      <c r="F18" s="22"/>
      <c r="G18" s="22"/>
      <c r="H18" s="22"/>
      <c r="I18" s="22"/>
      <c r="J18" s="22"/>
      <c r="K18" s="22"/>
      <c r="L18" s="23"/>
      <c r="N18" s="92" t="str">
        <f>IF(P17&lt;&gt;N17,"! Incongruenza tra risultato binario e decimale","")</f>
        <v/>
      </c>
    </row>
  </sheetData>
  <sheetProtection password="C08D" sheet="1" objects="1" scenarios="1" selectLockedCells="1"/>
  <conditionalFormatting sqref="C17:K17">
    <cfRule type="containsText" dxfId="13" priority="1" operator="containsText" text="!">
      <formula>NOT(ISERROR(SEARCH("!",C17)))</formula>
    </cfRule>
  </conditionalFormatting>
  <dataValidations count="1">
    <dataValidation type="whole" showErrorMessage="1" error="Devi inserire una cifra binaria 0 o 1" sqref="C12:K12 C14:K14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"/>
  <sheetViews>
    <sheetView workbookViewId="0">
      <selection activeCell="C12" sqref="C12"/>
    </sheetView>
  </sheetViews>
  <sheetFormatPr defaultRowHeight="15" x14ac:dyDescent="0.25"/>
  <cols>
    <col min="1" max="1" width="1.85546875" customWidth="1"/>
    <col min="2" max="2" width="10.7109375" customWidth="1"/>
    <col min="3" max="11" width="6.7109375" customWidth="1"/>
    <col min="12" max="12" width="3.28515625" customWidth="1"/>
    <col min="13" max="13" width="4.7109375" customWidth="1"/>
    <col min="14" max="14" width="9.85546875" customWidth="1"/>
    <col min="15" max="15" width="2.85546875" customWidth="1"/>
    <col min="16" max="16" width="9.140625" hidden="1" customWidth="1"/>
  </cols>
  <sheetData>
    <row r="1" spans="2:20" ht="18" customHeight="1" x14ac:dyDescent="0.25">
      <c r="M1" s="75"/>
      <c r="T1" s="75" t="s">
        <v>10</v>
      </c>
    </row>
    <row r="2" spans="2:20" ht="18" customHeight="1" x14ac:dyDescent="0.35">
      <c r="B2" s="17"/>
    </row>
    <row r="3" spans="2:20" ht="18" customHeight="1" x14ac:dyDescent="0.35">
      <c r="B3" s="17"/>
    </row>
    <row r="4" spans="2:20" ht="18" customHeight="1" x14ac:dyDescent="0.35">
      <c r="B4" s="17"/>
    </row>
    <row r="5" spans="2:20" ht="18" customHeight="1" x14ac:dyDescent="0.35">
      <c r="B5" s="17"/>
    </row>
    <row r="6" spans="2:20" ht="18" customHeight="1" x14ac:dyDescent="0.35">
      <c r="B6" s="17"/>
    </row>
    <row r="7" spans="2:20" ht="18" customHeight="1" x14ac:dyDescent="0.35">
      <c r="B7" s="17"/>
    </row>
    <row r="8" spans="2:20" ht="18" customHeight="1" x14ac:dyDescent="0.35">
      <c r="B8" s="17"/>
    </row>
    <row r="9" spans="2:20" ht="18" customHeight="1" x14ac:dyDescent="0.35">
      <c r="B9" s="76"/>
      <c r="C9" s="77"/>
      <c r="D9" s="77"/>
      <c r="E9" s="77"/>
      <c r="F9" s="77"/>
      <c r="G9" s="77"/>
      <c r="H9" s="77"/>
      <c r="I9" s="77"/>
      <c r="J9" s="77"/>
      <c r="K9" s="78"/>
      <c r="L9" s="78"/>
      <c r="M9" s="79"/>
      <c r="N9" s="79"/>
    </row>
    <row r="10" spans="2:20" ht="18" customHeight="1" thickBot="1" x14ac:dyDescent="0.4">
      <c r="B10" t="s">
        <v>14</v>
      </c>
    </row>
    <row r="11" spans="2:20" ht="18" customHeight="1" x14ac:dyDescent="0.35">
      <c r="B11" s="88" t="str">
        <f>IF(SUM(C11:J11)&gt;0,"Prestito","")</f>
        <v>Prestito</v>
      </c>
      <c r="C11" s="82">
        <f t="shared" ref="C11:J11" si="0">IF(C12&lt;&gt;"",IF(D21=-1,1,""),"")</f>
        <v>1</v>
      </c>
      <c r="D11" s="82" t="str">
        <f t="shared" si="0"/>
        <v/>
      </c>
      <c r="E11" s="82" t="str">
        <f t="shared" si="0"/>
        <v/>
      </c>
      <c r="F11" s="82" t="str">
        <f t="shared" si="0"/>
        <v/>
      </c>
      <c r="G11" s="82" t="str">
        <f t="shared" si="0"/>
        <v/>
      </c>
      <c r="H11" s="82" t="str">
        <f t="shared" si="0"/>
        <v/>
      </c>
      <c r="I11" s="82" t="str">
        <f t="shared" si="0"/>
        <v/>
      </c>
      <c r="J11" s="82" t="str">
        <f t="shared" si="0"/>
        <v/>
      </c>
      <c r="K11" s="9"/>
      <c r="L11" s="10"/>
      <c r="N11" s="49" t="s">
        <v>6</v>
      </c>
    </row>
    <row r="12" spans="2:20" ht="18" customHeight="1" x14ac:dyDescent="0.45">
      <c r="B12" s="18" t="s">
        <v>3</v>
      </c>
      <c r="C12" s="2">
        <v>1</v>
      </c>
      <c r="D12" s="2">
        <v>0</v>
      </c>
      <c r="E12" s="2">
        <v>1</v>
      </c>
      <c r="F12" s="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6" t="s">
        <v>2</v>
      </c>
      <c r="N12" s="61">
        <f>IF(B16&gt;0,"!",K12*POWER(2,0)+J12*POWER(2,1)+I12*POWER(2,2)+H12*POWER(2,3)+G12*POWER(2,4)+F12*POWER(2,5)+E12*POWER(2,6)+D12*POWER(2,7)+C12*POWER(2,8))</f>
        <v>383</v>
      </c>
      <c r="O12" s="50" t="s">
        <v>2</v>
      </c>
    </row>
    <row r="13" spans="2:20" ht="18" hidden="1" customHeight="1" x14ac:dyDescent="0.35">
      <c r="B13" s="59">
        <f>COUNTIF(D13:K13,"!")</f>
        <v>0</v>
      </c>
      <c r="C13" s="4"/>
      <c r="D13" s="3" t="str">
        <f>IF(D12="",IF(C12&lt;&gt;"","!",""),"")</f>
        <v/>
      </c>
      <c r="E13" s="3" t="str">
        <f t="shared" ref="E13:K13" si="1">IF(E12="",IF(D12&lt;&gt;"","!",""),"")</f>
        <v/>
      </c>
      <c r="F13" s="3" t="str">
        <f t="shared" si="1"/>
        <v/>
      </c>
      <c r="G13" s="3" t="str">
        <f t="shared" si="1"/>
        <v/>
      </c>
      <c r="H13" s="3" t="str">
        <f t="shared" si="1"/>
        <v/>
      </c>
      <c r="I13" s="3" t="str">
        <f t="shared" si="1"/>
        <v/>
      </c>
      <c r="J13" s="3" t="str">
        <f t="shared" si="1"/>
        <v/>
      </c>
      <c r="K13" s="3" t="str">
        <f t="shared" si="1"/>
        <v/>
      </c>
      <c r="L13" s="5"/>
      <c r="N13" s="61"/>
      <c r="O13" s="50"/>
    </row>
    <row r="14" spans="2:20" ht="18" customHeight="1" thickBot="1" x14ac:dyDescent="0.5">
      <c r="B14" s="18" t="s">
        <v>4</v>
      </c>
      <c r="C14" s="2"/>
      <c r="D14" s="2">
        <v>1</v>
      </c>
      <c r="E14" s="2">
        <v>0</v>
      </c>
      <c r="F14" s="2">
        <v>1</v>
      </c>
      <c r="G14" s="2">
        <v>1</v>
      </c>
      <c r="H14" s="87">
        <v>1</v>
      </c>
      <c r="I14" s="2">
        <v>1</v>
      </c>
      <c r="J14" s="2">
        <v>1</v>
      </c>
      <c r="K14" s="2">
        <v>1</v>
      </c>
      <c r="L14" s="5"/>
      <c r="N14" s="61">
        <f>IF(B16&gt;0,"!",K14*POWER(2,0)+J14*POWER(2,1)+I14*POWER(2,2)+H14*POWER(2,3)+G14*POWER(2,4)+F14*POWER(2,5)+E14*POWER(2,6)+D14*POWER(2,7)+C14*POWER(2,8))</f>
        <v>191</v>
      </c>
    </row>
    <row r="15" spans="2:20" ht="18" hidden="1" customHeight="1" x14ac:dyDescent="0.35">
      <c r="B15" s="18">
        <f>COUNTIF(D15:K15,"!")</f>
        <v>0</v>
      </c>
      <c r="C15" s="4"/>
      <c r="D15" s="3" t="str">
        <f>IF(D14="",IF(C14&lt;&gt;"","!",""),"")</f>
        <v/>
      </c>
      <c r="E15" s="3" t="str">
        <f t="shared" ref="E15:K15" si="2">IF(E14="",IF(D14&lt;&gt;"","!",""),"")</f>
        <v/>
      </c>
      <c r="F15" s="3" t="str">
        <f t="shared" si="2"/>
        <v/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5"/>
      <c r="N15" s="7"/>
    </row>
    <row r="16" spans="2:20" ht="18" hidden="1" customHeight="1" thickBot="1" x14ac:dyDescent="0.4">
      <c r="B16" s="18">
        <f>B13+B15</f>
        <v>0</v>
      </c>
      <c r="C16" s="32">
        <f t="shared" ref="C16:K16" si="3">COUNTIF(C12:C14,"")</f>
        <v>2</v>
      </c>
      <c r="D16" s="32">
        <f t="shared" si="3"/>
        <v>1</v>
      </c>
      <c r="E16" s="32">
        <f t="shared" si="3"/>
        <v>1</v>
      </c>
      <c r="F16" s="32">
        <f t="shared" si="3"/>
        <v>1</v>
      </c>
      <c r="G16" s="32">
        <f t="shared" si="3"/>
        <v>1</v>
      </c>
      <c r="H16" s="32">
        <f t="shared" si="3"/>
        <v>1</v>
      </c>
      <c r="I16" s="32">
        <f t="shared" si="3"/>
        <v>1</v>
      </c>
      <c r="J16" s="32">
        <f t="shared" si="3"/>
        <v>1</v>
      </c>
      <c r="K16" s="32">
        <f t="shared" si="3"/>
        <v>1</v>
      </c>
      <c r="L16" s="5"/>
      <c r="N16" s="7"/>
    </row>
    <row r="17" spans="2:17" ht="18" customHeight="1" x14ac:dyDescent="0.35">
      <c r="B17" s="48" t="s">
        <v>8</v>
      </c>
      <c r="C17" s="43">
        <f t="shared" ref="C17:K17" si="4">IF($N$17&lt;0,"!!!",IF(C16&lt;3,IF($B$16&gt;0,"!",IF(C20=-1,1,C20)),""))</f>
        <v>0</v>
      </c>
      <c r="D17" s="43">
        <f t="shared" si="4"/>
        <v>1</v>
      </c>
      <c r="E17" s="43">
        <f t="shared" si="4"/>
        <v>1</v>
      </c>
      <c r="F17" s="43">
        <f t="shared" si="4"/>
        <v>0</v>
      </c>
      <c r="G17" s="43">
        <f t="shared" si="4"/>
        <v>0</v>
      </c>
      <c r="H17" s="43">
        <f t="shared" si="4"/>
        <v>0</v>
      </c>
      <c r="I17" s="43">
        <f t="shared" si="4"/>
        <v>0</v>
      </c>
      <c r="J17" s="43">
        <f t="shared" si="4"/>
        <v>0</v>
      </c>
      <c r="K17" s="43">
        <f t="shared" si="4"/>
        <v>0</v>
      </c>
      <c r="L17" s="5"/>
      <c r="N17" s="86">
        <f>IF(B16&gt;0,"!",N12-N14)</f>
        <v>192</v>
      </c>
      <c r="P17" s="43">
        <f>IF(N17&lt;0,"!!!",IF(B16&gt;0,"!",IF(K19&lt;&gt;"",K19*POWER(2,0),)+IF(J19&lt;&gt;"",J19*POWER(2,1),)+IF(I19&lt;&gt;"",I19*POWER(2,2),)+IF(H19&lt;&gt;"",H19*POWER(2,3),)+IF(G19&lt;&gt;"",G19*POWER(2,4),)+IF(F19&lt;&gt;"",F19*POWER(2,5),)+IF(E19&lt;&gt;"",E19*POWER(2,6),)+IF(D19&lt;&gt;"",D19*POWER(2,7),)+IF(C19&lt;&gt;"",C19*POWER(2,8),)))</f>
        <v>192</v>
      </c>
    </row>
    <row r="18" spans="2:17" ht="18" customHeight="1" thickBot="1" x14ac:dyDescent="0.3">
      <c r="B18" s="60"/>
      <c r="C18" s="80" t="str">
        <f>IF(B16&gt;0,"! Attenzione Spazi vuoti fra le cifre binarie","")</f>
        <v/>
      </c>
      <c r="D18" s="22"/>
      <c r="E18" s="22"/>
      <c r="F18" s="22"/>
      <c r="G18" s="22"/>
      <c r="H18" s="22"/>
      <c r="I18" s="22"/>
      <c r="J18" s="22"/>
      <c r="K18" s="22"/>
      <c r="L18" s="23"/>
    </row>
    <row r="19" spans="2:17" ht="18" hidden="1" customHeight="1" x14ac:dyDescent="0.35">
      <c r="C19" s="93">
        <f t="shared" ref="C19:K19" si="5">C17</f>
        <v>0</v>
      </c>
      <c r="D19" s="93">
        <f t="shared" si="5"/>
        <v>1</v>
      </c>
      <c r="E19" s="93">
        <f t="shared" si="5"/>
        <v>1</v>
      </c>
      <c r="F19" s="93">
        <f t="shared" si="5"/>
        <v>0</v>
      </c>
      <c r="G19" s="93">
        <f t="shared" si="5"/>
        <v>0</v>
      </c>
      <c r="H19" s="93">
        <f t="shared" si="5"/>
        <v>0</v>
      </c>
      <c r="I19" s="93">
        <f t="shared" si="5"/>
        <v>0</v>
      </c>
      <c r="J19" s="93">
        <f t="shared" si="5"/>
        <v>0</v>
      </c>
      <c r="K19" s="93">
        <f t="shared" si="5"/>
        <v>0</v>
      </c>
      <c r="Q19" s="92" t="str">
        <f>IF(N17&gt;=0,IF(P17&lt;&gt;N17,"! Incongruenza tra risultato binario e decimale",""),"")</f>
        <v/>
      </c>
    </row>
    <row r="20" spans="2:17" ht="18" hidden="1" customHeight="1" x14ac:dyDescent="0.35">
      <c r="B20" s="79"/>
      <c r="C20" s="83">
        <f t="shared" ref="C20:J20" si="6">IF(C11=1,C11-C12-C14,C12-C14)</f>
        <v>0</v>
      </c>
      <c r="D20" s="83">
        <f t="shared" si="6"/>
        <v>-1</v>
      </c>
      <c r="E20" s="83">
        <f t="shared" si="6"/>
        <v>1</v>
      </c>
      <c r="F20" s="83">
        <f t="shared" si="6"/>
        <v>0</v>
      </c>
      <c r="G20" s="83">
        <f t="shared" si="6"/>
        <v>0</v>
      </c>
      <c r="H20" s="83">
        <f t="shared" si="6"/>
        <v>0</v>
      </c>
      <c r="I20" s="83">
        <f t="shared" si="6"/>
        <v>0</v>
      </c>
      <c r="J20" s="83">
        <f t="shared" si="6"/>
        <v>0</v>
      </c>
      <c r="K20" s="83">
        <f>K12-K14</f>
        <v>0</v>
      </c>
      <c r="L20" s="79"/>
      <c r="M20" s="79"/>
    </row>
    <row r="21" spans="2:17" ht="18" hidden="1" customHeight="1" x14ac:dyDescent="0.35">
      <c r="B21" s="81"/>
      <c r="C21" s="84">
        <f t="shared" ref="C21:J21" si="7">IF(D21=-1,IF(C12=0,-1,C11-C12-C14),C12-C14)</f>
        <v>0</v>
      </c>
      <c r="D21" s="84">
        <f t="shared" si="7"/>
        <v>-1</v>
      </c>
      <c r="E21" s="84">
        <f t="shared" si="7"/>
        <v>1</v>
      </c>
      <c r="F21" s="84">
        <f t="shared" si="7"/>
        <v>0</v>
      </c>
      <c r="G21" s="84">
        <f t="shared" si="7"/>
        <v>0</v>
      </c>
      <c r="H21" s="84">
        <f t="shared" si="7"/>
        <v>0</v>
      </c>
      <c r="I21" s="84">
        <f t="shared" si="7"/>
        <v>0</v>
      </c>
      <c r="J21" s="84">
        <f t="shared" si="7"/>
        <v>0</v>
      </c>
      <c r="K21" s="84">
        <f>K12-K14</f>
        <v>0</v>
      </c>
      <c r="L21" s="81"/>
      <c r="M21" s="79"/>
    </row>
    <row r="22" spans="2:17" ht="15" customHeight="1" x14ac:dyDescent="0.25">
      <c r="N22" s="85" t="str">
        <f>IF(N17&lt;0,"!!!Attenzione La differenza è negativa. Il minuendo deve essere &gt;= del sottraendo","")</f>
        <v/>
      </c>
    </row>
    <row r="23" spans="2:17" ht="15" customHeight="1" x14ac:dyDescent="0.25"/>
    <row r="24" spans="2:17" ht="15" customHeight="1" x14ac:dyDescent="0.25">
      <c r="D24" t="s">
        <v>11</v>
      </c>
    </row>
    <row r="25" spans="2:17" ht="15" customHeight="1" x14ac:dyDescent="0.25"/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sheetProtection algorithmName="SHA-512" hashValue="cFrveVGRfxWXi/wlnbPWD/8uhIpm0KJVjWi8gWvKFl2GAozh998lj0y0KVYF/lF0OV+KZvgXFjvsp0YXi1oKDg==" saltValue="UJqba5exrsyftksAT7drig==" spinCount="100000" sheet="1" objects="1" scenarios="1" selectLockedCells="1"/>
  <conditionalFormatting sqref="C20:K20">
    <cfRule type="containsText" dxfId="12" priority="3" operator="containsText" text="!">
      <formula>NOT(ISERROR(SEARCH("!",C20)))</formula>
    </cfRule>
  </conditionalFormatting>
  <conditionalFormatting sqref="C17:K17">
    <cfRule type="containsText" dxfId="11" priority="2" operator="containsText" text="!">
      <formula>NOT(ISERROR(SEARCH("!",C17)))</formula>
    </cfRule>
  </conditionalFormatting>
  <conditionalFormatting sqref="P17">
    <cfRule type="containsText" dxfId="10" priority="1" operator="containsText" text="!">
      <formula>NOT(ISERROR(SEARCH("!",P17)))</formula>
    </cfRule>
  </conditionalFormatting>
  <dataValidations count="1">
    <dataValidation type="whole" showErrorMessage="1" error="Devi inserire una cifra binaria 0 o 1" sqref="C12:K12 C14:K14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30"/>
  <sheetViews>
    <sheetView zoomScale="90" zoomScaleNormal="90" workbookViewId="0">
      <selection activeCell="D12" sqref="D12"/>
    </sheetView>
  </sheetViews>
  <sheetFormatPr defaultRowHeight="15" x14ac:dyDescent="0.25"/>
  <cols>
    <col min="1" max="1" width="1.85546875" customWidth="1"/>
    <col min="2" max="2" width="10.7109375" customWidth="1"/>
    <col min="3" max="11" width="6.7109375" customWidth="1"/>
    <col min="12" max="12" width="3.28515625" customWidth="1"/>
    <col min="13" max="13" width="3.7109375" hidden="1" customWidth="1"/>
    <col min="14" max="14" width="9.7109375" customWidth="1"/>
    <col min="15" max="15" width="2.85546875" customWidth="1"/>
    <col min="16" max="16" width="12" customWidth="1"/>
    <col min="17" max="25" width="6.7109375" customWidth="1"/>
    <col min="26" max="26" width="3.28515625" customWidth="1"/>
    <col min="27" max="27" width="3.85546875" hidden="1" customWidth="1"/>
    <col min="28" max="28" width="12.28515625" hidden="1" customWidth="1"/>
    <col min="29" max="38" width="6.7109375" hidden="1" customWidth="1"/>
    <col min="39" max="39" width="3.42578125" customWidth="1"/>
    <col min="41" max="41" width="6.7109375" customWidth="1"/>
  </cols>
  <sheetData>
    <row r="1" spans="2:39" ht="18" customHeight="1" x14ac:dyDescent="0.25">
      <c r="V1" s="75" t="s">
        <v>10</v>
      </c>
      <c r="AM1" s="75"/>
    </row>
    <row r="2" spans="2:39" ht="18" customHeight="1" x14ac:dyDescent="0.35">
      <c r="B2" s="17"/>
    </row>
    <row r="3" spans="2:39" ht="18" customHeight="1" x14ac:dyDescent="0.35">
      <c r="B3" s="17"/>
    </row>
    <row r="4" spans="2:39" ht="18" customHeight="1" x14ac:dyDescent="0.35">
      <c r="B4" s="17"/>
    </row>
    <row r="5" spans="2:39" ht="18" customHeight="1" x14ac:dyDescent="0.35">
      <c r="B5" s="17"/>
    </row>
    <row r="6" spans="2:39" ht="18" customHeight="1" x14ac:dyDescent="0.35">
      <c r="B6" s="17"/>
    </row>
    <row r="7" spans="2:39" ht="18" customHeight="1" x14ac:dyDescent="0.35">
      <c r="B7" s="17"/>
    </row>
    <row r="8" spans="2:39" ht="18" customHeight="1" x14ac:dyDescent="0.35">
      <c r="B8" s="17"/>
    </row>
    <row r="9" spans="2:39" ht="18" customHeight="1" x14ac:dyDescent="0.35">
      <c r="B9" s="32"/>
      <c r="C9" s="42"/>
      <c r="D9" s="42"/>
      <c r="E9" s="42"/>
      <c r="F9" s="42"/>
      <c r="G9" s="42"/>
      <c r="H9" s="42"/>
      <c r="I9" s="42"/>
      <c r="J9" s="42"/>
      <c r="K9" s="4"/>
      <c r="L9" s="4"/>
    </row>
    <row r="10" spans="2:39" ht="18" customHeight="1" thickBot="1" x14ac:dyDescent="0.4">
      <c r="B10" t="s">
        <v>14</v>
      </c>
    </row>
    <row r="11" spans="2:39" ht="18" customHeight="1" x14ac:dyDescent="0.35">
      <c r="B11" s="14"/>
      <c r="C11" s="29"/>
      <c r="D11" s="29"/>
      <c r="E11" s="29"/>
      <c r="F11" s="29"/>
      <c r="G11" s="29"/>
      <c r="H11" s="29"/>
      <c r="I11" s="29"/>
      <c r="J11" s="29"/>
      <c r="K11" s="29"/>
      <c r="L11" s="30"/>
      <c r="N11" s="49" t="s">
        <v>6</v>
      </c>
      <c r="P11" s="88" t="str">
        <f>IF(SUM(Q11:X11)&gt;0,"Riporto","")</f>
        <v>Riporto</v>
      </c>
      <c r="Q11" s="82" t="str">
        <f t="shared" ref="Q11:X11" si="0">IF(SUM(R11:R14)&lt;2,"",1)</f>
        <v/>
      </c>
      <c r="R11" s="82" t="str">
        <f t="shared" si="0"/>
        <v/>
      </c>
      <c r="S11" s="82">
        <f t="shared" si="0"/>
        <v>1</v>
      </c>
      <c r="T11" s="82" t="str">
        <f t="shared" si="0"/>
        <v/>
      </c>
      <c r="U11" s="82">
        <f t="shared" si="0"/>
        <v>1</v>
      </c>
      <c r="V11" s="82">
        <f t="shared" si="0"/>
        <v>1</v>
      </c>
      <c r="W11" s="82" t="str">
        <f t="shared" si="0"/>
        <v/>
      </c>
      <c r="X11" s="82" t="str">
        <f t="shared" si="0"/>
        <v/>
      </c>
      <c r="Y11" s="9"/>
      <c r="Z11" s="10"/>
      <c r="AB11" s="34"/>
      <c r="AC11" s="35" t="str">
        <f t="shared" ref="AC11:AJ11" si="1">IF(Q11=1,IF(Q12="",IF(Q14="",""),Q11),"")</f>
        <v/>
      </c>
      <c r="AD11" s="35" t="str">
        <f t="shared" si="1"/>
        <v/>
      </c>
      <c r="AE11" s="35" t="str">
        <f t="shared" si="1"/>
        <v/>
      </c>
      <c r="AF11" s="35" t="str">
        <f t="shared" si="1"/>
        <v/>
      </c>
      <c r="AG11" s="35">
        <f t="shared" si="1"/>
        <v>1</v>
      </c>
      <c r="AH11" s="35">
        <f t="shared" si="1"/>
        <v>1</v>
      </c>
      <c r="AI11" s="35" t="str">
        <f t="shared" si="1"/>
        <v/>
      </c>
      <c r="AJ11" s="35" t="str">
        <f t="shared" si="1"/>
        <v/>
      </c>
      <c r="AK11" s="35"/>
      <c r="AL11" s="36"/>
    </row>
    <row r="12" spans="2:39" ht="18" customHeight="1" x14ac:dyDescent="0.45">
      <c r="B12" s="18" t="s">
        <v>3</v>
      </c>
      <c r="C12" s="90"/>
      <c r="D12" s="2"/>
      <c r="E12" s="2"/>
      <c r="F12" s="2">
        <v>1</v>
      </c>
      <c r="G12" s="2">
        <v>0</v>
      </c>
      <c r="H12" s="2">
        <v>1</v>
      </c>
      <c r="I12" s="2">
        <v>1</v>
      </c>
      <c r="J12" s="2">
        <v>1</v>
      </c>
      <c r="K12" s="2">
        <v>1</v>
      </c>
      <c r="L12" s="26" t="s">
        <v>2</v>
      </c>
      <c r="M12" s="15">
        <f>COUNTIF(D12:K12,"&gt;=0")</f>
        <v>6</v>
      </c>
      <c r="N12" s="61">
        <f>IF($M$12&lt;&gt;$M$14,"!",IF(B17&gt;0,"!",K12*POWER(2,0)+J12*POWER(2,1)+I12*POWER(2,2)+H12*POWER(2,3)+G12*POWER(2,4)+F12*POWER(2,5)+E12*POWER(2,6)+D12*POWER(2,7)+C12*POWER(2,8)))</f>
        <v>47</v>
      </c>
      <c r="O12" s="7" t="s">
        <v>2</v>
      </c>
      <c r="P12" s="11" t="s">
        <v>1</v>
      </c>
      <c r="Q12" s="28" t="str">
        <f t="shared" ref="Q12:Y12" si="2">IF($M$12&lt;&gt;$M$14,"!",IF($B$17&gt;0,"!",IF(C12="","",IF(C12=0,0,1))))</f>
        <v/>
      </c>
      <c r="R12" s="28" t="str">
        <f t="shared" si="2"/>
        <v/>
      </c>
      <c r="S12" s="28" t="str">
        <f t="shared" si="2"/>
        <v/>
      </c>
      <c r="T12" s="28">
        <f t="shared" si="2"/>
        <v>1</v>
      </c>
      <c r="U12" s="28">
        <f t="shared" si="2"/>
        <v>0</v>
      </c>
      <c r="V12" s="28">
        <f t="shared" si="2"/>
        <v>1</v>
      </c>
      <c r="W12" s="28">
        <f t="shared" si="2"/>
        <v>1</v>
      </c>
      <c r="X12" s="28">
        <f t="shared" si="2"/>
        <v>1</v>
      </c>
      <c r="Y12" s="28">
        <f t="shared" si="2"/>
        <v>1</v>
      </c>
      <c r="Z12" s="26" t="s">
        <v>0</v>
      </c>
      <c r="AB12" s="18" t="s">
        <v>3</v>
      </c>
      <c r="AC12" s="28" t="str">
        <f t="shared" ref="AC12:AK12" si="3">Q12</f>
        <v/>
      </c>
      <c r="AD12" s="28" t="str">
        <f t="shared" si="3"/>
        <v/>
      </c>
      <c r="AE12" s="28" t="str">
        <f t="shared" si="3"/>
        <v/>
      </c>
      <c r="AF12" s="28">
        <f t="shared" si="3"/>
        <v>1</v>
      </c>
      <c r="AG12" s="28">
        <f t="shared" si="3"/>
        <v>0</v>
      </c>
      <c r="AH12" s="28">
        <f t="shared" si="3"/>
        <v>1</v>
      </c>
      <c r="AI12" s="28">
        <f t="shared" si="3"/>
        <v>1</v>
      </c>
      <c r="AJ12" s="28">
        <f t="shared" si="3"/>
        <v>1</v>
      </c>
      <c r="AK12" s="28">
        <f t="shared" si="3"/>
        <v>1</v>
      </c>
      <c r="AL12" s="37" t="s">
        <v>0</v>
      </c>
    </row>
    <row r="13" spans="2:39" ht="18" hidden="1" customHeight="1" x14ac:dyDescent="0.35">
      <c r="B13" s="59">
        <f>COUNTIF(D13:K13,"!")</f>
        <v>0</v>
      </c>
      <c r="C13" s="91"/>
      <c r="D13" s="3" t="str">
        <f>IF(D12="",IF(C12&lt;&gt;"","!",""),"")</f>
        <v/>
      </c>
      <c r="E13" s="3" t="str">
        <f t="shared" ref="E13:K13" si="4">IF(E12="",IF(D12&lt;&gt;"","!",""),"")</f>
        <v/>
      </c>
      <c r="F13" s="3" t="str">
        <f t="shared" si="4"/>
        <v/>
      </c>
      <c r="G13" s="3" t="str">
        <f t="shared" si="4"/>
        <v/>
      </c>
      <c r="H13" s="3" t="str">
        <f t="shared" si="4"/>
        <v/>
      </c>
      <c r="I13" s="3" t="str">
        <f t="shared" si="4"/>
        <v/>
      </c>
      <c r="J13" s="3" t="str">
        <f t="shared" si="4"/>
        <v/>
      </c>
      <c r="K13" s="3" t="str">
        <f t="shared" si="4"/>
        <v/>
      </c>
      <c r="L13" s="5"/>
      <c r="N13" s="7"/>
      <c r="O13" s="7"/>
      <c r="P13" s="25"/>
      <c r="Q13" s="31"/>
      <c r="R13" s="31"/>
      <c r="S13" s="31"/>
      <c r="T13" s="31"/>
      <c r="U13" s="31"/>
      <c r="V13" s="31"/>
      <c r="W13" s="31"/>
      <c r="X13" s="31"/>
      <c r="Y13" s="31"/>
      <c r="Z13" s="20"/>
      <c r="AB13" s="25"/>
      <c r="AC13" s="16"/>
      <c r="AD13" s="16"/>
      <c r="AE13" s="16"/>
      <c r="AF13" s="16"/>
      <c r="AG13" s="16"/>
      <c r="AH13" s="16"/>
      <c r="AI13" s="16"/>
      <c r="AJ13" s="16"/>
      <c r="AK13" s="16"/>
      <c r="AL13" s="38"/>
    </row>
    <row r="14" spans="2:39" ht="18" customHeight="1" thickBot="1" x14ac:dyDescent="0.5">
      <c r="B14" s="18" t="s">
        <v>4</v>
      </c>
      <c r="C14" s="90"/>
      <c r="D14" s="2"/>
      <c r="E14" s="2"/>
      <c r="F14" s="2">
        <v>0</v>
      </c>
      <c r="G14" s="2">
        <v>1</v>
      </c>
      <c r="H14" s="2">
        <v>1</v>
      </c>
      <c r="I14" s="2">
        <v>0</v>
      </c>
      <c r="J14" s="2">
        <v>1</v>
      </c>
      <c r="K14" s="2">
        <v>1</v>
      </c>
      <c r="L14" s="5"/>
      <c r="M14" s="15">
        <f>COUNTIF(D14:K14,"&gt;=0")</f>
        <v>6</v>
      </c>
      <c r="N14" s="61">
        <f>IF($M$12&lt;&gt;$M$14,"!",IF(B17&gt;0,"!",K14*POWER(2,0)+J14*POWER(2,1)+I14*POWER(2,2)+H14*POWER(2,3)+G14*POWER(2,4)+F14*POWER(2,5)+E14*POWER(2,6)+D14*POWER(2,7)+C14*POWER(2,8)))</f>
        <v>27</v>
      </c>
      <c r="P14" s="41" t="s">
        <v>5</v>
      </c>
      <c r="Q14" s="28" t="str">
        <f t="shared" ref="Q14:Y14" si="5">IF($M$12&lt;&gt;$M$14,"!",IF($B$17&gt;0,"!",IF(C14="","",IF(C14=1,0,1))))</f>
        <v/>
      </c>
      <c r="R14" s="28" t="str">
        <f t="shared" si="5"/>
        <v/>
      </c>
      <c r="S14" s="28" t="str">
        <f t="shared" si="5"/>
        <v/>
      </c>
      <c r="T14" s="28">
        <f t="shared" si="5"/>
        <v>1</v>
      </c>
      <c r="U14" s="28">
        <f t="shared" si="5"/>
        <v>0</v>
      </c>
      <c r="V14" s="28">
        <f t="shared" si="5"/>
        <v>0</v>
      </c>
      <c r="W14" s="28">
        <f t="shared" si="5"/>
        <v>1</v>
      </c>
      <c r="X14" s="28">
        <f t="shared" si="5"/>
        <v>0</v>
      </c>
      <c r="Y14" s="28">
        <f t="shared" si="5"/>
        <v>0</v>
      </c>
      <c r="Z14" s="5"/>
      <c r="AA14" s="15">
        <f>IF(B17&gt;0,"!",COUNTIF(Q14:Y14,"&gt;=0"))</f>
        <v>6</v>
      </c>
      <c r="AB14" s="41" t="s">
        <v>5</v>
      </c>
      <c r="AC14" s="28" t="str">
        <f t="shared" ref="AC14:AK14" si="6">Q14</f>
        <v/>
      </c>
      <c r="AD14" s="28" t="str">
        <f t="shared" si="6"/>
        <v/>
      </c>
      <c r="AE14" s="28" t="str">
        <f t="shared" si="6"/>
        <v/>
      </c>
      <c r="AF14" s="28">
        <f t="shared" si="6"/>
        <v>1</v>
      </c>
      <c r="AG14" s="28">
        <f t="shared" si="6"/>
        <v>0</v>
      </c>
      <c r="AH14" s="28">
        <f t="shared" si="6"/>
        <v>0</v>
      </c>
      <c r="AI14" s="28">
        <f t="shared" si="6"/>
        <v>1</v>
      </c>
      <c r="AJ14" s="28">
        <f t="shared" si="6"/>
        <v>0</v>
      </c>
      <c r="AK14" s="28">
        <f t="shared" si="6"/>
        <v>0</v>
      </c>
      <c r="AL14" s="38"/>
    </row>
    <row r="15" spans="2:39" ht="18" hidden="1" customHeight="1" thickBot="1" x14ac:dyDescent="0.4">
      <c r="B15" s="18">
        <f>COUNTIF(D15:K15,"!")</f>
        <v>0</v>
      </c>
      <c r="C15" s="4"/>
      <c r="D15" s="3" t="str">
        <f t="shared" ref="D15:K15" si="7">IF(D14="",IF(C14&lt;&gt;"","!",""),"")</f>
        <v/>
      </c>
      <c r="E15" s="3" t="str">
        <f t="shared" si="7"/>
        <v/>
      </c>
      <c r="F15" s="3" t="str">
        <f t="shared" si="7"/>
        <v/>
      </c>
      <c r="G15" s="3" t="str">
        <f t="shared" si="7"/>
        <v/>
      </c>
      <c r="H15" s="3" t="str">
        <f t="shared" si="7"/>
        <v/>
      </c>
      <c r="I15" s="3" t="str">
        <f t="shared" si="7"/>
        <v/>
      </c>
      <c r="J15" s="3" t="str">
        <f t="shared" si="7"/>
        <v/>
      </c>
      <c r="K15" s="3" t="str">
        <f t="shared" si="7"/>
        <v/>
      </c>
      <c r="L15" s="5"/>
      <c r="P15" s="25"/>
      <c r="Q15" s="32">
        <f>COUNTIF(Q11:Q13,"")</f>
        <v>3</v>
      </c>
      <c r="R15" s="32">
        <f t="shared" ref="R15:Y15" si="8">COUNTIF(R11:R13,"")</f>
        <v>3</v>
      </c>
      <c r="S15" s="32">
        <f t="shared" si="8"/>
        <v>2</v>
      </c>
      <c r="T15" s="32">
        <f t="shared" si="8"/>
        <v>2</v>
      </c>
      <c r="U15" s="32">
        <f t="shared" si="8"/>
        <v>1</v>
      </c>
      <c r="V15" s="32">
        <f t="shared" si="8"/>
        <v>1</v>
      </c>
      <c r="W15" s="32">
        <f t="shared" si="8"/>
        <v>2</v>
      </c>
      <c r="X15" s="32">
        <f t="shared" si="8"/>
        <v>2</v>
      </c>
      <c r="Y15" s="32">
        <f t="shared" si="8"/>
        <v>2</v>
      </c>
      <c r="Z15" s="20"/>
      <c r="AB15" s="25"/>
      <c r="AC15" s="32">
        <f>COUNTIF(AC11:AC13,"")</f>
        <v>3</v>
      </c>
      <c r="AD15" s="32">
        <f t="shared" ref="AD15:AK15" si="9">COUNTIF(AD11:AD13,"")</f>
        <v>3</v>
      </c>
      <c r="AE15" s="32">
        <f t="shared" si="9"/>
        <v>3</v>
      </c>
      <c r="AF15" s="32">
        <f t="shared" si="9"/>
        <v>2</v>
      </c>
      <c r="AG15" s="32">
        <f t="shared" si="9"/>
        <v>1</v>
      </c>
      <c r="AH15" s="32">
        <f t="shared" si="9"/>
        <v>1</v>
      </c>
      <c r="AI15" s="32">
        <f t="shared" si="9"/>
        <v>2</v>
      </c>
      <c r="AJ15" s="32">
        <f t="shared" si="9"/>
        <v>2</v>
      </c>
      <c r="AK15" s="32">
        <f t="shared" si="9"/>
        <v>2</v>
      </c>
      <c r="AL15" s="20"/>
    </row>
    <row r="16" spans="2:39" ht="18" customHeight="1" thickBot="1" x14ac:dyDescent="0.4">
      <c r="B16" s="48" t="str">
        <f>IF($N$16&gt;0,"= +",IF($N$16&lt;0,"= -","="))</f>
        <v>= +</v>
      </c>
      <c r="C16" s="13" t="str">
        <f t="shared" ref="C16:K16" si="10">IF($B$17&gt;0,"!",IF($AA$16&gt;$AA$14,Q21,Q23))</f>
        <v/>
      </c>
      <c r="D16" s="13" t="str">
        <f t="shared" si="10"/>
        <v/>
      </c>
      <c r="E16" s="13" t="str">
        <f t="shared" si="10"/>
        <v/>
      </c>
      <c r="F16" s="13">
        <f t="shared" si="10"/>
        <v>0</v>
      </c>
      <c r="G16" s="13">
        <f t="shared" si="10"/>
        <v>1</v>
      </c>
      <c r="H16" s="13">
        <f t="shared" si="10"/>
        <v>0</v>
      </c>
      <c r="I16" s="13">
        <f t="shared" si="10"/>
        <v>1</v>
      </c>
      <c r="J16" s="13">
        <f t="shared" si="10"/>
        <v>0</v>
      </c>
      <c r="K16" s="13">
        <f t="shared" si="10"/>
        <v>0</v>
      </c>
      <c r="L16" s="20"/>
      <c r="N16" s="62">
        <f>IF($M$12&lt;&gt;$M$14,"!",IF(B17&gt;0,"!",N12-N14))</f>
        <v>20</v>
      </c>
      <c r="P16" s="55" t="s">
        <v>8</v>
      </c>
      <c r="Q16" s="89" t="str">
        <f t="shared" ref="Q16:Y16" si="11">IF($M$12&lt;&gt;$M$14,"!",IF($B$17&gt;0,"!",IF(Q15&lt;3,IF(SUM(Q11:Q14)&lt;2,SUM(Q11:Q14),MOD(SUM(Q11:Q14),2)),"")))</f>
        <v/>
      </c>
      <c r="R16" s="89" t="str">
        <f t="shared" si="11"/>
        <v/>
      </c>
      <c r="S16" s="89">
        <f t="shared" si="11"/>
        <v>1</v>
      </c>
      <c r="T16" s="89">
        <f t="shared" si="11"/>
        <v>0</v>
      </c>
      <c r="U16" s="89">
        <f t="shared" si="11"/>
        <v>1</v>
      </c>
      <c r="V16" s="89">
        <f t="shared" si="11"/>
        <v>0</v>
      </c>
      <c r="W16" s="89">
        <f t="shared" si="11"/>
        <v>0</v>
      </c>
      <c r="X16" s="89">
        <f t="shared" si="11"/>
        <v>1</v>
      </c>
      <c r="Y16" s="89">
        <f t="shared" si="11"/>
        <v>1</v>
      </c>
      <c r="Z16" s="6"/>
      <c r="AA16" s="15">
        <f>IF(B17&gt;0,"!",COUNTIF(Q16:Y16,"&gt;=0"))</f>
        <v>7</v>
      </c>
      <c r="AB16" s="12" t="s">
        <v>9</v>
      </c>
      <c r="AC16" s="13" t="str">
        <f t="shared" ref="AC16:AK16" si="12">IF($B$17&gt;0,"!",IF(AC15&lt;3,IF(SUM(AC11:AC14)&lt;2,SUM(AC11:AC14),MOD(SUM(AC11:AC14),2)),""))</f>
        <v/>
      </c>
      <c r="AD16" s="13" t="str">
        <f t="shared" si="12"/>
        <v/>
      </c>
      <c r="AE16" s="13" t="str">
        <f t="shared" si="12"/>
        <v/>
      </c>
      <c r="AF16" s="13">
        <f t="shared" si="12"/>
        <v>0</v>
      </c>
      <c r="AG16" s="13">
        <f t="shared" si="12"/>
        <v>1</v>
      </c>
      <c r="AH16" s="13">
        <f t="shared" si="12"/>
        <v>0</v>
      </c>
      <c r="AI16" s="13">
        <f t="shared" si="12"/>
        <v>0</v>
      </c>
      <c r="AJ16" s="13">
        <f t="shared" si="12"/>
        <v>1</v>
      </c>
      <c r="AK16" s="13">
        <f t="shared" si="12"/>
        <v>1</v>
      </c>
      <c r="AL16" s="23"/>
    </row>
    <row r="17" spans="2:26" ht="18" customHeight="1" thickBot="1" x14ac:dyDescent="0.4">
      <c r="B17" s="65">
        <f>B13+B15</f>
        <v>0</v>
      </c>
      <c r="C17" s="19" t="str">
        <f>IF(B17&gt;0,"! Attenzione Spazi vuoti fra le cifre binarie","")</f>
        <v/>
      </c>
      <c r="D17" s="16"/>
      <c r="E17" s="16"/>
      <c r="F17" s="16"/>
      <c r="G17" s="16"/>
      <c r="H17" s="16"/>
      <c r="I17" s="16"/>
      <c r="J17" s="16"/>
      <c r="K17" s="16"/>
      <c r="L17" s="20"/>
      <c r="P17" s="47" t="str">
        <f>IF($AA$16&gt;$AA$14,"C'è il riporto dell'ultima cifra a sinistra e si somma. Il risultato è &gt; 0 ed è la differenza dei due numeri binari.","")</f>
        <v>C'è il riporto dell'ultima cifra a sinistra e si somma. Il risultato è &gt; 0 ed è la differenza dei due numeri binari.</v>
      </c>
    </row>
    <row r="18" spans="2:26" ht="18" customHeight="1" thickBot="1" x14ac:dyDescent="0.4">
      <c r="B18" s="55"/>
      <c r="C18" s="21" t="str">
        <f>IF(M14&lt;&gt;M12,"!! Le cifre del sottraendo devono essere uguali alle cifre del minuendo","")</f>
        <v/>
      </c>
      <c r="D18" s="22"/>
      <c r="E18" s="22"/>
      <c r="F18" s="22"/>
      <c r="G18" s="22"/>
      <c r="H18" s="22"/>
      <c r="I18" s="22"/>
      <c r="J18" s="22"/>
      <c r="K18" s="22"/>
      <c r="L18" s="23"/>
      <c r="P18" s="88" t="str">
        <f>IF(SUM(Q18:X18)&gt;0,"Riporto","")</f>
        <v>Riporto</v>
      </c>
      <c r="Q18" s="82" t="str">
        <f t="shared" ref="Q18:X18" si="13">IF($AA$16&gt;$AA$14,IF(SUM(R18:R20)&lt;2,"",1),"")</f>
        <v/>
      </c>
      <c r="R18" s="82" t="str">
        <f t="shared" si="13"/>
        <v/>
      </c>
      <c r="S18" s="82" t="str">
        <f t="shared" si="13"/>
        <v/>
      </c>
      <c r="T18" s="82" t="str">
        <f t="shared" si="13"/>
        <v/>
      </c>
      <c r="U18" s="82" t="str">
        <f t="shared" si="13"/>
        <v/>
      </c>
      <c r="V18" s="82" t="str">
        <f t="shared" si="13"/>
        <v/>
      </c>
      <c r="W18" s="82">
        <f t="shared" si="13"/>
        <v>1</v>
      </c>
      <c r="X18" s="82">
        <f t="shared" si="13"/>
        <v>1</v>
      </c>
      <c r="Y18" s="29"/>
      <c r="Z18" s="30"/>
    </row>
    <row r="19" spans="2:26" ht="18" customHeight="1" x14ac:dyDescent="0.35">
      <c r="M19" s="27"/>
      <c r="N19" s="27"/>
      <c r="P19" s="25"/>
      <c r="Q19" s="28" t="str">
        <f t="shared" ref="Q19:Y19" si="14">IF($AA$16&gt;$AA$14,AC16,"")</f>
        <v/>
      </c>
      <c r="R19" s="28" t="str">
        <f t="shared" si="14"/>
        <v/>
      </c>
      <c r="S19" s="28" t="str">
        <f t="shared" si="14"/>
        <v/>
      </c>
      <c r="T19" s="28">
        <f t="shared" si="14"/>
        <v>0</v>
      </c>
      <c r="U19" s="28">
        <f t="shared" si="14"/>
        <v>1</v>
      </c>
      <c r="V19" s="28">
        <f t="shared" si="14"/>
        <v>0</v>
      </c>
      <c r="W19" s="28">
        <f t="shared" si="14"/>
        <v>0</v>
      </c>
      <c r="X19" s="28">
        <f t="shared" si="14"/>
        <v>1</v>
      </c>
      <c r="Y19" s="28">
        <f t="shared" si="14"/>
        <v>1</v>
      </c>
      <c r="Z19" s="40" t="str">
        <f>IF($AA$16&gt;$AA$14,"+","")</f>
        <v>+</v>
      </c>
    </row>
    <row r="20" spans="2:26" ht="18" customHeight="1" x14ac:dyDescent="0.35">
      <c r="M20" s="27"/>
      <c r="N20" s="27"/>
      <c r="P20" s="25"/>
      <c r="Q20" s="31"/>
      <c r="R20" s="31"/>
      <c r="S20" s="31"/>
      <c r="T20" s="31"/>
      <c r="U20" s="31"/>
      <c r="V20" s="31"/>
      <c r="W20" s="31"/>
      <c r="X20" s="31"/>
      <c r="Y20" s="96">
        <f>IF(AA16&gt;AA14,1,"")</f>
        <v>1</v>
      </c>
      <c r="Z20" s="20"/>
    </row>
    <row r="21" spans="2:26" ht="18" customHeight="1" thickBot="1" x14ac:dyDescent="0.4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P21" s="56" t="str">
        <f>IF($AA$16&gt;$AA$14,"= +","")</f>
        <v>= +</v>
      </c>
      <c r="Q21" s="39" t="str">
        <f t="shared" ref="Q21:Y21" si="15">IF($B$17&gt;0,"!",IF(Q19="","",IF(SUM(Q18:Q20)&lt;2,SUM(Q18:Q20),MOD(SUM(Q18:Q20),2))))</f>
        <v/>
      </c>
      <c r="R21" s="39" t="str">
        <f t="shared" si="15"/>
        <v/>
      </c>
      <c r="S21" s="39" t="str">
        <f t="shared" si="15"/>
        <v/>
      </c>
      <c r="T21" s="39">
        <f t="shared" si="15"/>
        <v>0</v>
      </c>
      <c r="U21" s="39">
        <f t="shared" si="15"/>
        <v>1</v>
      </c>
      <c r="V21" s="39">
        <f t="shared" si="15"/>
        <v>0</v>
      </c>
      <c r="W21" s="39">
        <f t="shared" si="15"/>
        <v>1</v>
      </c>
      <c r="X21" s="39">
        <f t="shared" si="15"/>
        <v>0</v>
      </c>
      <c r="Y21" s="39">
        <f t="shared" si="15"/>
        <v>0</v>
      </c>
      <c r="Z21" s="23"/>
    </row>
    <row r="22" spans="2:26" ht="18" customHeight="1" thickBot="1" x14ac:dyDescent="0.3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P22" s="47" t="str">
        <f>IF(N16=0,"Il risultato rappresenta il c.a.1 della differenza dei due numeri binari.",IF($AA$16&lt;=$AA$14,"Il risultato è &lt; 0 e rappresenta il c.a.1 della differenza dei due numeri binari.",""))</f>
        <v/>
      </c>
    </row>
    <row r="23" spans="2:26" ht="18" customHeight="1" thickBot="1" x14ac:dyDescent="0.4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P23" s="57" t="str">
        <f>IF(N16=0,"=",IF($AA$16&lt;=$AA$14,"= -",""))</f>
        <v/>
      </c>
      <c r="Q23" s="13" t="str">
        <f t="shared" ref="Q23:Y23" si="16">IF(Q16="!","!",IF($AA$16&lt;=$AA$14,IF(Q16="","",IF(Q16=1,0,1)),""))</f>
        <v/>
      </c>
      <c r="R23" s="13" t="str">
        <f t="shared" si="16"/>
        <v/>
      </c>
      <c r="S23" s="13" t="str">
        <f t="shared" si="16"/>
        <v/>
      </c>
      <c r="T23" s="13" t="str">
        <f t="shared" si="16"/>
        <v/>
      </c>
      <c r="U23" s="13" t="str">
        <f t="shared" si="16"/>
        <v/>
      </c>
      <c r="V23" s="13" t="str">
        <f t="shared" si="16"/>
        <v/>
      </c>
      <c r="W23" s="13" t="str">
        <f t="shared" si="16"/>
        <v/>
      </c>
      <c r="X23" s="13" t="str">
        <f t="shared" si="16"/>
        <v/>
      </c>
      <c r="Y23" s="13" t="str">
        <f t="shared" si="16"/>
        <v/>
      </c>
      <c r="Z23" s="33"/>
    </row>
    <row r="24" spans="2:26" ht="18" customHeight="1" x14ac:dyDescent="0.25"/>
    <row r="25" spans="2:26" ht="18" customHeight="1" x14ac:dyDescent="0.25"/>
    <row r="26" spans="2:26" ht="15" customHeight="1" x14ac:dyDescent="0.25"/>
    <row r="27" spans="2:26" ht="15" customHeight="1" x14ac:dyDescent="0.25"/>
    <row r="28" spans="2:26" ht="15" customHeight="1" x14ac:dyDescent="0.25"/>
    <row r="29" spans="2:26" ht="15" customHeight="1" x14ac:dyDescent="0.25"/>
    <row r="30" spans="2:26" ht="15" customHeight="1" x14ac:dyDescent="0.25"/>
  </sheetData>
  <sheetProtection algorithmName="SHA-512" hashValue="5vteZoejHLtRPWiAPmMo/BbyB3rC2RYie/1vfvKl/Ova2cXDQgtZ99Sqw5NKn1xCtOYjP2bFgJ0cD+SWla6s/Q==" saltValue="xkdt3OkckKE+A6/uCfa1jw==" spinCount="100000" sheet="1" objects="1" scenarios="1" selectLockedCells="1"/>
  <conditionalFormatting sqref="Q16:Y16">
    <cfRule type="containsText" dxfId="9" priority="6" operator="containsText" text="!">
      <formula>NOT(ISERROR(SEARCH("!",Q16)))</formula>
    </cfRule>
  </conditionalFormatting>
  <conditionalFormatting sqref="Q21:Y21">
    <cfRule type="containsText" dxfId="8" priority="5" operator="containsText" text="!">
      <formula>NOT(ISERROR(SEARCH("!",Q21)))</formula>
    </cfRule>
  </conditionalFormatting>
  <conditionalFormatting sqref="AC16:AK16">
    <cfRule type="containsText" dxfId="7" priority="3" operator="containsText" text="!">
      <formula>NOT(ISERROR(SEARCH("!",AC16)))</formula>
    </cfRule>
  </conditionalFormatting>
  <conditionalFormatting sqref="C16:K16">
    <cfRule type="containsText" dxfId="6" priority="2" operator="containsText" text="!">
      <formula>NOT(ISERROR(SEARCH("!",C16)))</formula>
    </cfRule>
  </conditionalFormatting>
  <conditionalFormatting sqref="Q23:Y23">
    <cfRule type="containsText" dxfId="5" priority="1" operator="containsText" text="!">
      <formula>NOT(ISERROR(SEARCH("!",Q23)))</formula>
    </cfRule>
  </conditionalFormatting>
  <dataValidations count="1">
    <dataValidation type="whole" showErrorMessage="1" error="Devi inserire una cifra binaria 0 o 1" sqref="C12:K12 C14:K14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9"/>
  <sheetViews>
    <sheetView tabSelected="1" workbookViewId="0">
      <selection activeCell="D12" sqref="D12"/>
    </sheetView>
  </sheetViews>
  <sheetFormatPr defaultRowHeight="15" x14ac:dyDescent="0.25"/>
  <cols>
    <col min="1" max="1" width="1.85546875" customWidth="1"/>
    <col min="2" max="2" width="10.7109375" customWidth="1"/>
    <col min="3" max="11" width="6.7109375" customWidth="1"/>
    <col min="12" max="12" width="3.28515625" customWidth="1"/>
    <col min="13" max="13" width="3.7109375" hidden="1" customWidth="1"/>
    <col min="14" max="14" width="9.7109375" customWidth="1"/>
    <col min="15" max="15" width="2.85546875" customWidth="1"/>
    <col min="16" max="16" width="12" customWidth="1"/>
    <col min="17" max="25" width="6.7109375" customWidth="1"/>
    <col min="26" max="26" width="3.28515625" customWidth="1"/>
    <col min="27" max="27" width="3.85546875" hidden="1" customWidth="1"/>
    <col min="28" max="28" width="12.5703125" hidden="1" customWidth="1"/>
    <col min="29" max="38" width="6.7109375" hidden="1" customWidth="1"/>
    <col min="39" max="39" width="3.42578125" customWidth="1"/>
    <col min="41" max="51" width="6.7109375" customWidth="1"/>
  </cols>
  <sheetData>
    <row r="1" spans="2:39" ht="18" customHeight="1" x14ac:dyDescent="0.25">
      <c r="V1" s="75" t="s">
        <v>10</v>
      </c>
    </row>
    <row r="2" spans="2:39" ht="18" customHeight="1" x14ac:dyDescent="0.35">
      <c r="B2" s="17"/>
    </row>
    <row r="3" spans="2:39" ht="18" customHeight="1" x14ac:dyDescent="0.35">
      <c r="B3" s="17"/>
    </row>
    <row r="4" spans="2:39" ht="18" customHeight="1" x14ac:dyDescent="0.35">
      <c r="B4" s="17"/>
    </row>
    <row r="5" spans="2:39" ht="18" customHeight="1" x14ac:dyDescent="0.35">
      <c r="B5" s="17"/>
    </row>
    <row r="6" spans="2:39" ht="18" customHeight="1" x14ac:dyDescent="0.35">
      <c r="B6" s="17"/>
    </row>
    <row r="7" spans="2:39" ht="18" customHeight="1" x14ac:dyDescent="0.35">
      <c r="B7" s="17"/>
    </row>
    <row r="8" spans="2:39" ht="18" customHeight="1" x14ac:dyDescent="0.35">
      <c r="B8" s="17"/>
    </row>
    <row r="9" spans="2:39" ht="18" customHeight="1" x14ac:dyDescent="0.35">
      <c r="B9" s="32"/>
      <c r="C9" s="42"/>
      <c r="D9" s="42"/>
      <c r="E9" s="42"/>
      <c r="F9" s="42"/>
      <c r="G9" s="42"/>
      <c r="H9" s="42"/>
      <c r="I9" s="42"/>
      <c r="J9" s="42"/>
      <c r="K9" s="4"/>
      <c r="L9" s="4"/>
    </row>
    <row r="10" spans="2:39" ht="18" customHeight="1" thickBot="1" x14ac:dyDescent="0.4">
      <c r="B10" t="s">
        <v>14</v>
      </c>
    </row>
    <row r="11" spans="2:39" ht="18" customHeight="1" x14ac:dyDescent="0.35">
      <c r="B11" s="14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16"/>
      <c r="N11" s="49" t="s">
        <v>6</v>
      </c>
      <c r="P11" s="88" t="str">
        <f>IF(SUM(Q11:X11)&gt;0,"Riporto","")</f>
        <v>Riporto</v>
      </c>
      <c r="Q11" s="82" t="str">
        <f t="shared" ref="Q11:X11" si="0">IF(SUM(R11:R14)&lt;2,"",1)</f>
        <v/>
      </c>
      <c r="R11" s="82" t="str">
        <f t="shared" si="0"/>
        <v/>
      </c>
      <c r="S11" s="82" t="str">
        <f t="shared" si="0"/>
        <v/>
      </c>
      <c r="T11" s="82" t="str">
        <f t="shared" si="0"/>
        <v/>
      </c>
      <c r="U11" s="82">
        <f t="shared" si="0"/>
        <v>1</v>
      </c>
      <c r="V11" s="82">
        <f t="shared" si="0"/>
        <v>1</v>
      </c>
      <c r="W11" s="82">
        <f t="shared" si="0"/>
        <v>1</v>
      </c>
      <c r="X11" s="82" t="str">
        <f t="shared" si="0"/>
        <v/>
      </c>
      <c r="Y11" s="9"/>
      <c r="Z11" s="10"/>
      <c r="AB11" s="14"/>
      <c r="AC11" s="8" t="str">
        <f>IF(SUM(AD11:AD13)&lt;2,"",1)</f>
        <v/>
      </c>
      <c r="AD11" s="8" t="str">
        <f t="shared" ref="AD11:AJ11" si="1">IF(SUM(AE11:AE13)&lt;2,"",1)</f>
        <v/>
      </c>
      <c r="AE11" s="8" t="str">
        <f t="shared" si="1"/>
        <v/>
      </c>
      <c r="AF11" s="8" t="str">
        <f t="shared" si="1"/>
        <v/>
      </c>
      <c r="AG11" s="8" t="str">
        <f t="shared" si="1"/>
        <v/>
      </c>
      <c r="AH11" s="8" t="str">
        <f t="shared" si="1"/>
        <v/>
      </c>
      <c r="AI11" s="8" t="str">
        <f t="shared" si="1"/>
        <v/>
      </c>
      <c r="AJ11" s="8">
        <f t="shared" si="1"/>
        <v>1</v>
      </c>
      <c r="AK11" s="8"/>
      <c r="AL11" s="30"/>
    </row>
    <row r="12" spans="2:39" ht="18" customHeight="1" x14ac:dyDescent="0.45">
      <c r="B12" s="18" t="s">
        <v>3</v>
      </c>
      <c r="C12" s="90"/>
      <c r="D12" s="2"/>
      <c r="E12" s="2"/>
      <c r="F12" s="2"/>
      <c r="G12" s="2">
        <v>0</v>
      </c>
      <c r="H12" s="2">
        <v>1</v>
      </c>
      <c r="I12" s="2">
        <v>1</v>
      </c>
      <c r="J12" s="2">
        <v>1</v>
      </c>
      <c r="K12" s="2">
        <v>1</v>
      </c>
      <c r="L12" s="26" t="s">
        <v>2</v>
      </c>
      <c r="M12" s="15">
        <f>COUNTIF(D12:K12,"&gt;=0")</f>
        <v>5</v>
      </c>
      <c r="N12" s="61">
        <f>IF($M$12&lt;&gt;$M$14,"!",IF(B17&gt;0,"!",K12*POWER(2,0)+J12*POWER(2,1)+I12*POWER(2,2)+H12*POWER(2,3)+G12*POWER(2,4)+F12*POWER(2,5)+E12*POWER(2,6)+D12*POWER(2,7)+C12*POWER(2,8)))</f>
        <v>15</v>
      </c>
      <c r="O12" s="7" t="s">
        <v>2</v>
      </c>
      <c r="P12" s="11" t="s">
        <v>1</v>
      </c>
      <c r="Q12" s="28" t="str">
        <f t="shared" ref="Q12:Y12" si="2">IF($M$12&lt;&gt;$M$14,"!",IF($B$13&gt;0,"!",IF(C12="","",IF(C12=0,0,1))))</f>
        <v/>
      </c>
      <c r="R12" s="28" t="str">
        <f t="shared" si="2"/>
        <v/>
      </c>
      <c r="S12" s="28" t="str">
        <f t="shared" si="2"/>
        <v/>
      </c>
      <c r="T12" s="28" t="str">
        <f t="shared" si="2"/>
        <v/>
      </c>
      <c r="U12" s="28">
        <f t="shared" si="2"/>
        <v>0</v>
      </c>
      <c r="V12" s="28">
        <f t="shared" si="2"/>
        <v>1</v>
      </c>
      <c r="W12" s="28">
        <f t="shared" si="2"/>
        <v>1</v>
      </c>
      <c r="X12" s="28">
        <f t="shared" si="2"/>
        <v>1</v>
      </c>
      <c r="Y12" s="28">
        <f t="shared" si="2"/>
        <v>1</v>
      </c>
      <c r="Z12" s="26" t="s">
        <v>0</v>
      </c>
      <c r="AB12" s="41" t="s">
        <v>5</v>
      </c>
      <c r="AC12" s="28" t="str">
        <f t="shared" ref="AC12:AK12" si="3">IF($M$12&lt;&gt;$M$14,"!",IF($B$17&gt;0,"!",IF(C14="","",IF(C14=1,0,1))))</f>
        <v/>
      </c>
      <c r="AD12" s="28" t="str">
        <f t="shared" si="3"/>
        <v/>
      </c>
      <c r="AE12" s="28" t="str">
        <f t="shared" si="3"/>
        <v/>
      </c>
      <c r="AF12" s="28" t="str">
        <f t="shared" si="3"/>
        <v/>
      </c>
      <c r="AG12" s="28">
        <f t="shared" si="3"/>
        <v>0</v>
      </c>
      <c r="AH12" s="28">
        <f t="shared" si="3"/>
        <v>1</v>
      </c>
      <c r="AI12" s="28">
        <f t="shared" si="3"/>
        <v>0</v>
      </c>
      <c r="AJ12" s="28">
        <f t="shared" si="3"/>
        <v>0</v>
      </c>
      <c r="AK12" s="28">
        <f t="shared" si="3"/>
        <v>1</v>
      </c>
      <c r="AL12" s="38" t="s">
        <v>0</v>
      </c>
    </row>
    <row r="13" spans="2:39" ht="18" hidden="1" customHeight="1" x14ac:dyDescent="0.35">
      <c r="B13" s="58">
        <f>COUNTIF(D13:K13,"!")</f>
        <v>0</v>
      </c>
      <c r="C13" s="95"/>
      <c r="D13" s="3" t="str">
        <f>IF(D12="",IF(C12&lt;&gt;"","!",""),"")</f>
        <v/>
      </c>
      <c r="E13" s="3" t="str">
        <f t="shared" ref="E13:K13" si="4">IF(E12="",IF(D12&lt;&gt;"","!",""),"")</f>
        <v/>
      </c>
      <c r="F13" s="3" t="str">
        <f t="shared" si="4"/>
        <v/>
      </c>
      <c r="G13" s="54" t="str">
        <f t="shared" si="4"/>
        <v/>
      </c>
      <c r="H13" s="54" t="str">
        <f t="shared" si="4"/>
        <v/>
      </c>
      <c r="I13" s="54" t="str">
        <f t="shared" si="4"/>
        <v/>
      </c>
      <c r="J13" s="54" t="str">
        <f t="shared" si="4"/>
        <v/>
      </c>
      <c r="K13" s="54" t="str">
        <f t="shared" si="4"/>
        <v/>
      </c>
      <c r="L13" s="5"/>
      <c r="M13" s="31"/>
      <c r="N13" s="7"/>
      <c r="P13" s="25"/>
      <c r="Q13" s="31"/>
      <c r="R13" s="31"/>
      <c r="S13" s="31"/>
      <c r="T13" s="31"/>
      <c r="U13" s="31"/>
      <c r="V13" s="31"/>
      <c r="W13" s="31"/>
      <c r="X13" s="31"/>
      <c r="Y13" s="31"/>
      <c r="Z13" s="20"/>
      <c r="AB13" s="25"/>
      <c r="AC13" s="32"/>
      <c r="AD13" s="32"/>
      <c r="AE13" s="32"/>
      <c r="AF13" s="32"/>
      <c r="AG13" s="32"/>
      <c r="AH13" s="32"/>
      <c r="AI13" s="32"/>
      <c r="AJ13" s="32"/>
      <c r="AK13" s="64">
        <f>IF(B17&gt;0,"!",IF(M12&lt;&gt;M14,"!",1))</f>
        <v>1</v>
      </c>
      <c r="AL13" s="20"/>
      <c r="AM13" s="15"/>
    </row>
    <row r="14" spans="2:39" ht="18" customHeight="1" thickBot="1" x14ac:dyDescent="0.5">
      <c r="B14" s="18" t="s">
        <v>4</v>
      </c>
      <c r="C14" s="94"/>
      <c r="D14" s="2"/>
      <c r="E14" s="2"/>
      <c r="F14" s="2"/>
      <c r="G14" s="2">
        <v>1</v>
      </c>
      <c r="H14" s="2">
        <v>0</v>
      </c>
      <c r="I14" s="2">
        <v>1</v>
      </c>
      <c r="J14" s="2">
        <v>1</v>
      </c>
      <c r="K14" s="2">
        <v>0</v>
      </c>
      <c r="L14" s="5"/>
      <c r="M14" s="15">
        <f>COUNTIF(D14:K14,"&gt;=0")</f>
        <v>5</v>
      </c>
      <c r="N14" s="61">
        <f>IF($M$12&lt;&gt;$M$14,"!",IF(B17&gt;0,"!",K14*POWER(2,0)+J14*POWER(2,1)+I14*POWER(2,2)+H14*POWER(2,3)+G14*POWER(2,4)+F14*POWER(2,5)+E14*POWER(2,6)+D14*POWER(2,7)+C14*POWER(2,8)))</f>
        <v>22</v>
      </c>
      <c r="P14" s="24" t="s">
        <v>7</v>
      </c>
      <c r="Q14" s="61" t="str">
        <f t="shared" ref="Q14:Y14" si="5">AC14</f>
        <v/>
      </c>
      <c r="R14" s="61" t="str">
        <f t="shared" si="5"/>
        <v/>
      </c>
      <c r="S14" s="61" t="str">
        <f t="shared" si="5"/>
        <v/>
      </c>
      <c r="T14" s="61" t="str">
        <f t="shared" si="5"/>
        <v/>
      </c>
      <c r="U14" s="61">
        <f t="shared" si="5"/>
        <v>0</v>
      </c>
      <c r="V14" s="61">
        <f t="shared" si="5"/>
        <v>1</v>
      </c>
      <c r="W14" s="61">
        <f t="shared" si="5"/>
        <v>0</v>
      </c>
      <c r="X14" s="61">
        <f t="shared" si="5"/>
        <v>1</v>
      </c>
      <c r="Y14" s="61">
        <f t="shared" si="5"/>
        <v>0</v>
      </c>
      <c r="Z14" s="5"/>
      <c r="AA14" s="15">
        <f>IF(B17&gt;0,"!",COUNTIF(Q14:Y14,"&gt;=0"))</f>
        <v>5</v>
      </c>
      <c r="AB14" s="44" t="s">
        <v>7</v>
      </c>
      <c r="AC14" s="39" t="str">
        <f>IF(AC12="!","!",IF(AC12="","",IF(SUM(AC11:AC13)&lt;2,SUM(AC11:AC13),MOD(SUM(AC11:AC13),2))))</f>
        <v/>
      </c>
      <c r="AD14" s="39" t="str">
        <f t="shared" ref="AD14:AK14" si="6">IF(AD12="!","!",IF(AD12="","",IF(SUM(AD11:AD13)&lt;2,SUM(AD11:AD13),MOD(SUM(AD11:AD13),2))))</f>
        <v/>
      </c>
      <c r="AE14" s="39" t="str">
        <f t="shared" si="6"/>
        <v/>
      </c>
      <c r="AF14" s="39" t="str">
        <f t="shared" si="6"/>
        <v/>
      </c>
      <c r="AG14" s="39">
        <f t="shared" si="6"/>
        <v>0</v>
      </c>
      <c r="AH14" s="39">
        <f t="shared" si="6"/>
        <v>1</v>
      </c>
      <c r="AI14" s="39">
        <f t="shared" si="6"/>
        <v>0</v>
      </c>
      <c r="AJ14" s="39">
        <f t="shared" si="6"/>
        <v>1</v>
      </c>
      <c r="AK14" s="39">
        <f t="shared" si="6"/>
        <v>0</v>
      </c>
      <c r="AL14" s="23"/>
    </row>
    <row r="15" spans="2:39" ht="18" hidden="1" customHeight="1" thickBot="1" x14ac:dyDescent="0.4">
      <c r="B15" s="51">
        <f>COUNTIF(D15:K15,"!")</f>
        <v>0</v>
      </c>
      <c r="C15" s="52"/>
      <c r="D15" s="3" t="str">
        <f>IF(D14="",IF(C14&lt;&gt;"","!",""),"")</f>
        <v/>
      </c>
      <c r="E15" s="3" t="str">
        <f t="shared" ref="E15:K15" si="7">IF(E14="",IF(D14&lt;&gt;"","!",""),"")</f>
        <v/>
      </c>
      <c r="F15" s="3" t="str">
        <f t="shared" si="7"/>
        <v/>
      </c>
      <c r="G15" s="54" t="str">
        <f t="shared" si="7"/>
        <v/>
      </c>
      <c r="H15" s="54" t="str">
        <f t="shared" si="7"/>
        <v/>
      </c>
      <c r="I15" s="54" t="str">
        <f t="shared" si="7"/>
        <v/>
      </c>
      <c r="J15" s="54" t="str">
        <f t="shared" si="7"/>
        <v/>
      </c>
      <c r="K15" s="54" t="str">
        <f t="shared" si="7"/>
        <v/>
      </c>
      <c r="L15" s="5"/>
      <c r="M15" s="31"/>
      <c r="P15" s="25"/>
      <c r="Q15" s="32">
        <f>COUNTIF(Q11:Q13,"")</f>
        <v>3</v>
      </c>
      <c r="R15" s="32">
        <f t="shared" ref="R15:Y15" si="8">COUNTIF(R11:R13,"")</f>
        <v>3</v>
      </c>
      <c r="S15" s="32">
        <f t="shared" si="8"/>
        <v>3</v>
      </c>
      <c r="T15" s="32">
        <f t="shared" si="8"/>
        <v>3</v>
      </c>
      <c r="U15" s="32">
        <f t="shared" si="8"/>
        <v>1</v>
      </c>
      <c r="V15" s="32">
        <f t="shared" si="8"/>
        <v>1</v>
      </c>
      <c r="W15" s="32">
        <f t="shared" si="8"/>
        <v>1</v>
      </c>
      <c r="X15" s="32">
        <f t="shared" si="8"/>
        <v>2</v>
      </c>
      <c r="Y15" s="32">
        <f t="shared" si="8"/>
        <v>2</v>
      </c>
      <c r="Z15" s="20"/>
      <c r="AM15" s="15"/>
    </row>
    <row r="16" spans="2:39" ht="18" customHeight="1" thickBot="1" x14ac:dyDescent="0.4">
      <c r="B16" s="48" t="str">
        <f>IF($N$16&gt;0,"= +",IF($N$16&lt;0,"= -","="))</f>
        <v>= -</v>
      </c>
      <c r="C16" s="13" t="str">
        <f t="shared" ref="C16:K16" si="9">IF($B$17&gt;0,"!",IF($AA$16&gt;$AA$14,Q22,Q27))</f>
        <v/>
      </c>
      <c r="D16" s="13" t="str">
        <f t="shared" si="9"/>
        <v/>
      </c>
      <c r="E16" s="13" t="str">
        <f t="shared" si="9"/>
        <v/>
      </c>
      <c r="F16" s="13" t="str">
        <f t="shared" si="9"/>
        <v/>
      </c>
      <c r="G16" s="13">
        <f t="shared" si="9"/>
        <v>0</v>
      </c>
      <c r="H16" s="13">
        <f t="shared" si="9"/>
        <v>0</v>
      </c>
      <c r="I16" s="13">
        <f t="shared" si="9"/>
        <v>1</v>
      </c>
      <c r="J16" s="13">
        <f t="shared" si="9"/>
        <v>1</v>
      </c>
      <c r="K16" s="13">
        <f t="shared" si="9"/>
        <v>1</v>
      </c>
      <c r="L16" s="5"/>
      <c r="M16" s="31"/>
      <c r="N16" s="62">
        <f>IF($M$12&lt;&gt;$M$14,"!",IF(B17&gt;0,"!",N12-N14))</f>
        <v>-7</v>
      </c>
      <c r="P16" s="55" t="s">
        <v>8</v>
      </c>
      <c r="Q16" s="89" t="str">
        <f t="shared" ref="Q16:Y16" si="10">IF($M$12&lt;&gt;$M$14,"!",IF($B$17&gt;0,"!",IF(Q15&lt;3,IF(SUM(Q11:Q14)&lt;2,SUM(Q11:Q14),MOD(SUM(Q11:Q14),2)),"")))</f>
        <v/>
      </c>
      <c r="R16" s="89" t="str">
        <f t="shared" si="10"/>
        <v/>
      </c>
      <c r="S16" s="89" t="str">
        <f t="shared" si="10"/>
        <v/>
      </c>
      <c r="T16" s="89" t="str">
        <f t="shared" si="10"/>
        <v/>
      </c>
      <c r="U16" s="89">
        <f t="shared" si="10"/>
        <v>1</v>
      </c>
      <c r="V16" s="89">
        <f t="shared" si="10"/>
        <v>1</v>
      </c>
      <c r="W16" s="89">
        <f t="shared" si="10"/>
        <v>0</v>
      </c>
      <c r="X16" s="89">
        <f t="shared" si="10"/>
        <v>0</v>
      </c>
      <c r="Y16" s="89">
        <f t="shared" si="10"/>
        <v>1</v>
      </c>
      <c r="Z16" s="6"/>
      <c r="AA16" s="15">
        <f>IF(B17&gt;0,"!",COUNTIF(Q16:Y16,"&gt;=0"))</f>
        <v>5</v>
      </c>
    </row>
    <row r="17" spans="2:26" ht="18" customHeight="1" thickBot="1" x14ac:dyDescent="0.4">
      <c r="B17" s="65">
        <f>B13+B15</f>
        <v>0</v>
      </c>
      <c r="C17" s="19" t="str">
        <f>IF(B17&gt;0,"! Attenzione Spazi vuoti fra le cifre binarie","")</f>
        <v/>
      </c>
      <c r="D17" s="4"/>
      <c r="E17" s="4"/>
      <c r="F17" s="4"/>
      <c r="G17" s="4"/>
      <c r="H17" s="4"/>
      <c r="I17" s="4"/>
      <c r="J17" s="4"/>
      <c r="K17" s="4"/>
      <c r="L17" s="5"/>
      <c r="M17" s="31"/>
      <c r="N17" s="16"/>
      <c r="P17" s="47" t="str">
        <f>IF(N16=0,"C'è il riporto dell'ultima cifra a sinistra e si trascura. Il risultato è = 0 ed è la differenza dei due numeri binari.",IF($AA$16&gt;$AA$14,"C'è il riporto dell'ultima cifra a sinistra e si trascura. Il risultato è &gt; 0 ed è la differenza dei due numeri binari.",""))</f>
        <v/>
      </c>
    </row>
    <row r="18" spans="2:26" ht="18" customHeight="1" thickBot="1" x14ac:dyDescent="0.4">
      <c r="B18" s="55"/>
      <c r="C18" s="21" t="str">
        <f>IF(M14&lt;&gt;M12,"!! Le cifre del sottraendo devono essere uguali alle cifre del minuendo","")</f>
        <v/>
      </c>
      <c r="D18" s="53"/>
      <c r="E18" s="53"/>
      <c r="F18" s="53"/>
      <c r="G18" s="53"/>
      <c r="H18" s="53"/>
      <c r="I18" s="53"/>
      <c r="J18" s="53"/>
      <c r="K18" s="53"/>
      <c r="L18" s="6"/>
      <c r="M18" s="31"/>
      <c r="N18" s="16"/>
      <c r="P18" s="68"/>
      <c r="Q18" s="69" t="str">
        <f t="shared" ref="Q18:X18" si="11">IF($AA$16&gt;$AA$14,IF(Q11=1,IF(Q12="",IF(Q14="",""),Q11),""),"")</f>
        <v/>
      </c>
      <c r="R18" s="69" t="str">
        <f t="shared" si="11"/>
        <v/>
      </c>
      <c r="S18" s="69" t="str">
        <f t="shared" si="11"/>
        <v/>
      </c>
      <c r="T18" s="69" t="str">
        <f t="shared" si="11"/>
        <v/>
      </c>
      <c r="U18" s="69" t="str">
        <f t="shared" si="11"/>
        <v/>
      </c>
      <c r="V18" s="69" t="str">
        <f t="shared" si="11"/>
        <v/>
      </c>
      <c r="W18" s="69" t="str">
        <f t="shared" si="11"/>
        <v/>
      </c>
      <c r="X18" s="69" t="str">
        <f t="shared" si="11"/>
        <v/>
      </c>
      <c r="Y18" s="69"/>
      <c r="Z18" s="70"/>
    </row>
    <row r="19" spans="2:26" ht="18" hidden="1" customHeight="1" x14ac:dyDescent="0.35">
      <c r="M19" s="27"/>
      <c r="N19" s="27"/>
      <c r="P19" s="71" t="str">
        <f>IF(AA16&gt;AA14,"(N1)2","")</f>
        <v/>
      </c>
      <c r="Q19" s="72" t="str">
        <f t="shared" ref="Q19:Y19" si="12">IF($AA$16&gt;$AA$14,Q12,"")</f>
        <v/>
      </c>
      <c r="R19" s="72" t="str">
        <f t="shared" si="12"/>
        <v/>
      </c>
      <c r="S19" s="72" t="str">
        <f t="shared" si="12"/>
        <v/>
      </c>
      <c r="T19" s="72" t="str">
        <f t="shared" si="12"/>
        <v/>
      </c>
      <c r="U19" s="72" t="str">
        <f t="shared" si="12"/>
        <v/>
      </c>
      <c r="V19" s="72" t="str">
        <f t="shared" si="12"/>
        <v/>
      </c>
      <c r="W19" s="72" t="str">
        <f t="shared" si="12"/>
        <v/>
      </c>
      <c r="X19" s="72" t="str">
        <f t="shared" si="12"/>
        <v/>
      </c>
      <c r="Y19" s="72" t="str">
        <f t="shared" si="12"/>
        <v/>
      </c>
      <c r="Z19" s="73" t="str">
        <f>IF(AA16&gt;AA14,"+","")</f>
        <v/>
      </c>
    </row>
    <row r="20" spans="2:26" ht="18" hidden="1" customHeight="1" x14ac:dyDescent="0.3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P20" s="71" t="str">
        <f>IF(AA16&gt;AA14,"c.a.2 (N2)2","")</f>
        <v/>
      </c>
      <c r="Q20" s="72" t="str">
        <f t="shared" ref="Q20:Y20" si="13">IF($AA$16&gt;$AA$14,Q14,"")</f>
        <v/>
      </c>
      <c r="R20" s="72" t="str">
        <f t="shared" si="13"/>
        <v/>
      </c>
      <c r="S20" s="72" t="str">
        <f t="shared" si="13"/>
        <v/>
      </c>
      <c r="T20" s="72" t="str">
        <f t="shared" si="13"/>
        <v/>
      </c>
      <c r="U20" s="72" t="str">
        <f t="shared" si="13"/>
        <v/>
      </c>
      <c r="V20" s="72" t="str">
        <f t="shared" si="13"/>
        <v/>
      </c>
      <c r="W20" s="72" t="str">
        <f t="shared" si="13"/>
        <v/>
      </c>
      <c r="X20" s="72" t="str">
        <f t="shared" si="13"/>
        <v/>
      </c>
      <c r="Y20" s="72" t="str">
        <f t="shared" si="13"/>
        <v/>
      </c>
      <c r="Z20" s="74"/>
    </row>
    <row r="21" spans="2:26" ht="18" hidden="1" customHeight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P21" s="45"/>
      <c r="Q21" s="32" t="str">
        <f t="shared" ref="Q21:Y21" si="14">IF($AA$16&gt;$AA$14,COUNTIF(Q18:Q20,""),"")</f>
        <v/>
      </c>
      <c r="R21" s="32" t="str">
        <f t="shared" si="14"/>
        <v/>
      </c>
      <c r="S21" s="32" t="str">
        <f t="shared" si="14"/>
        <v/>
      </c>
      <c r="T21" s="32" t="str">
        <f t="shared" si="14"/>
        <v/>
      </c>
      <c r="U21" s="32" t="str">
        <f t="shared" si="14"/>
        <v/>
      </c>
      <c r="V21" s="32" t="str">
        <f t="shared" si="14"/>
        <v/>
      </c>
      <c r="W21" s="32" t="str">
        <f t="shared" si="14"/>
        <v/>
      </c>
      <c r="X21" s="32" t="str">
        <f t="shared" si="14"/>
        <v/>
      </c>
      <c r="Y21" s="32" t="str">
        <f t="shared" si="14"/>
        <v/>
      </c>
      <c r="Z21" s="46"/>
    </row>
    <row r="22" spans="2:26" ht="18" customHeight="1" thickBot="1" x14ac:dyDescent="0.4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P22" s="56" t="str">
        <f>IF(N16=0,"=",IF($AA$16&gt;$AA$14,"= +",""))</f>
        <v/>
      </c>
      <c r="Q22" s="39" t="str">
        <f t="shared" ref="Q22:Y22" si="15">IF($B$17&gt;0,"!",IF(Q21&lt;3,IF(SUM(Q18:Q20)&lt;2,SUM(Q18:Q20),MOD(SUM(Q18:Q20),2)),""))</f>
        <v/>
      </c>
      <c r="R22" s="39" t="str">
        <f t="shared" si="15"/>
        <v/>
      </c>
      <c r="S22" s="39" t="str">
        <f t="shared" si="15"/>
        <v/>
      </c>
      <c r="T22" s="39" t="str">
        <f t="shared" si="15"/>
        <v/>
      </c>
      <c r="U22" s="39" t="str">
        <f t="shared" si="15"/>
        <v/>
      </c>
      <c r="V22" s="39" t="str">
        <f t="shared" si="15"/>
        <v/>
      </c>
      <c r="W22" s="39" t="str">
        <f t="shared" si="15"/>
        <v/>
      </c>
      <c r="X22" s="39" t="str">
        <f t="shared" si="15"/>
        <v/>
      </c>
      <c r="Y22" s="39" t="str">
        <f t="shared" si="15"/>
        <v/>
      </c>
      <c r="Z22" s="23"/>
    </row>
    <row r="23" spans="2:26" ht="18" customHeight="1" thickBot="1" x14ac:dyDescent="0.4">
      <c r="P23" s="47" t="str">
        <f>IF($AA$16&lt;=$AA$14,"Il risultato è &lt; 0 e rappresenta il c.a.2 della differenza dei due numeri binari.","")</f>
        <v>Il risultato è &lt; 0 e rappresenta il c.a.2 della differenza dei due numeri binari.</v>
      </c>
      <c r="Q23" s="43"/>
      <c r="R23" s="43"/>
      <c r="S23" s="43"/>
      <c r="T23" s="43"/>
      <c r="U23" s="43"/>
      <c r="V23" s="43"/>
      <c r="W23" s="43"/>
      <c r="X23" s="43"/>
      <c r="Y23" s="43"/>
      <c r="Z23" s="16"/>
    </row>
    <row r="24" spans="2:26" ht="18" hidden="1" customHeight="1" x14ac:dyDescent="0.35">
      <c r="P24" s="14"/>
      <c r="Q24" s="63" t="str">
        <f t="shared" ref="Q24:X24" si="16">IF($M$12&lt;&gt;$M$14,"!",IF(SUM(R24:R26)&lt;2,"",1))</f>
        <v/>
      </c>
      <c r="R24" s="63" t="str">
        <f t="shared" si="16"/>
        <v/>
      </c>
      <c r="S24" s="63" t="str">
        <f t="shared" si="16"/>
        <v/>
      </c>
      <c r="T24" s="63" t="str">
        <f t="shared" si="16"/>
        <v/>
      </c>
      <c r="U24" s="63" t="str">
        <f t="shared" si="16"/>
        <v/>
      </c>
      <c r="V24" s="63" t="str">
        <f t="shared" si="16"/>
        <v/>
      </c>
      <c r="W24" s="63" t="str">
        <f t="shared" si="16"/>
        <v/>
      </c>
      <c r="X24" s="63" t="str">
        <f t="shared" si="16"/>
        <v/>
      </c>
      <c r="Y24" s="8"/>
      <c r="Z24" s="30"/>
    </row>
    <row r="25" spans="2:26" ht="18" hidden="1" customHeight="1" x14ac:dyDescent="0.35">
      <c r="P25" s="67" t="str">
        <f>IF(AA16&lt;=AA14,"c.a.1","")</f>
        <v>c.a.1</v>
      </c>
      <c r="Q25" s="28" t="str">
        <f t="shared" ref="Q25:Y25" si="17">IF($M$12&lt;&gt;$M$14,"!",IF($B$17&gt;0,"!",IF($AA$16&lt;=$AA$14,IF(Q16="","",IF(Q16=1,0,1)),"")))</f>
        <v/>
      </c>
      <c r="R25" s="28" t="str">
        <f t="shared" si="17"/>
        <v/>
      </c>
      <c r="S25" s="28" t="str">
        <f t="shared" si="17"/>
        <v/>
      </c>
      <c r="T25" s="28" t="str">
        <f t="shared" si="17"/>
        <v/>
      </c>
      <c r="U25" s="66">
        <f t="shared" si="17"/>
        <v>0</v>
      </c>
      <c r="V25" s="66">
        <f t="shared" si="17"/>
        <v>0</v>
      </c>
      <c r="W25" s="66">
        <f t="shared" si="17"/>
        <v>1</v>
      </c>
      <c r="X25" s="66">
        <f t="shared" si="17"/>
        <v>1</v>
      </c>
      <c r="Y25" s="66">
        <f t="shared" si="17"/>
        <v>0</v>
      </c>
      <c r="Z25" s="37" t="str">
        <f>IF(AA16&lt;=AA14,"+","")</f>
        <v>+</v>
      </c>
    </row>
    <row r="26" spans="2:26" ht="15" hidden="1" customHeight="1" thickBot="1" x14ac:dyDescent="0.4">
      <c r="P26" s="25"/>
      <c r="Q26" s="32"/>
      <c r="R26" s="32"/>
      <c r="S26" s="32"/>
      <c r="T26" s="32"/>
      <c r="U26" s="32"/>
      <c r="V26" s="32"/>
      <c r="W26" s="32"/>
      <c r="X26" s="32"/>
      <c r="Y26" s="64">
        <f>IF(B17&gt;0,"!",IF(M12&lt;&gt;M14,"!",IF(AA16&lt;=AA14,1,"")))</f>
        <v>1</v>
      </c>
      <c r="Z26" s="20"/>
    </row>
    <row r="27" spans="2:26" ht="18" customHeight="1" thickBot="1" x14ac:dyDescent="0.4">
      <c r="P27" s="57" t="str">
        <f>IF($AA$16&lt;=$AA$14,"= -","")</f>
        <v>= -</v>
      </c>
      <c r="Q27" s="13" t="str">
        <f t="shared" ref="Q27:Y27" si="18">IF($M$12&lt;&gt;$M$14,"!",IF($B$17&gt;0,"!",IF(Q25="","",IF(SUM(Q24:Q26)&lt;2,SUM(Q24:Q26),MOD(SUM(Q24:Q26),2)))))</f>
        <v/>
      </c>
      <c r="R27" s="13" t="str">
        <f t="shared" si="18"/>
        <v/>
      </c>
      <c r="S27" s="13" t="str">
        <f t="shared" si="18"/>
        <v/>
      </c>
      <c r="T27" s="13" t="str">
        <f t="shared" si="18"/>
        <v/>
      </c>
      <c r="U27" s="13">
        <f t="shared" si="18"/>
        <v>0</v>
      </c>
      <c r="V27" s="13">
        <f t="shared" si="18"/>
        <v>0</v>
      </c>
      <c r="W27" s="13">
        <f t="shared" si="18"/>
        <v>1</v>
      </c>
      <c r="X27" s="13">
        <f t="shared" si="18"/>
        <v>1</v>
      </c>
      <c r="Y27" s="13">
        <f t="shared" si="18"/>
        <v>1</v>
      </c>
      <c r="Z27" s="33"/>
    </row>
    <row r="28" spans="2:26" ht="18" customHeight="1" x14ac:dyDescent="0.25"/>
    <row r="29" spans="2:26" ht="15" customHeight="1" x14ac:dyDescent="0.25"/>
  </sheetData>
  <sheetProtection algorithmName="SHA-512" hashValue="8q6SXFS4y8Vp1Ne/pBvmFyO25/iqRw6tDLqbGCvFsv1wFJi/E1ivkxkQkrKjhwOAu2ZPQpZAxZ3Oh2LMdpXcpA==" saltValue="mdyprFMjz+0u+qfIcVxyAQ==" spinCount="100000" sheet="1" objects="1" scenarios="1" selectLockedCells="1"/>
  <conditionalFormatting sqref="Q16:Y16">
    <cfRule type="containsText" dxfId="4" priority="12" operator="containsText" text="!">
      <formula>NOT(ISERROR(SEARCH("!",Q16)))</formula>
    </cfRule>
  </conditionalFormatting>
  <conditionalFormatting sqref="AC14:AK14">
    <cfRule type="containsText" dxfId="3" priority="4" operator="containsText" text="!">
      <formula>NOT(ISERROR(SEARCH("!",AC14)))</formula>
    </cfRule>
  </conditionalFormatting>
  <conditionalFormatting sqref="Q22:Y23">
    <cfRule type="containsText" dxfId="2" priority="3" operator="containsText" text="!">
      <formula>NOT(ISERROR(SEARCH("!",Q22)))</formula>
    </cfRule>
  </conditionalFormatting>
  <conditionalFormatting sqref="Q27:Y27">
    <cfRule type="containsText" dxfId="1" priority="2" operator="containsText" text="!">
      <formula>NOT(ISERROR(SEARCH("!",Q27)))</formula>
    </cfRule>
  </conditionalFormatting>
  <conditionalFormatting sqref="C16:K16">
    <cfRule type="containsText" dxfId="0" priority="1" operator="containsText" text="!">
      <formula>NOT(ISERROR(SEARCH("!",C16)))</formula>
    </cfRule>
  </conditionalFormatting>
  <dataValidations count="1">
    <dataValidation type="whole" showErrorMessage="1" error="Devi inserire una cifra binaria 0 o 1" sqref="C12:K12 C14:K14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Somma binaria</vt:lpstr>
      <vt:lpstr>Sottrazione binaria</vt:lpstr>
      <vt:lpstr>Sottrazione binaria in c.a.1</vt:lpstr>
      <vt:lpstr>Sottrazione binaria in c.a.2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Giuseppe Valenti</dc:creator>
  <cp:lastModifiedBy>giuseppe.valenti</cp:lastModifiedBy>
  <dcterms:created xsi:type="dcterms:W3CDTF">2019-04-05T17:40:31Z</dcterms:created>
  <dcterms:modified xsi:type="dcterms:W3CDTF">2019-05-31T15:12:14Z</dcterms:modified>
</cp:coreProperties>
</file>